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gauto-my.sharepoint.com/personal/knpatel_sig-auto_com/Documents/Committees/District Leadership/2023 DLC/"/>
    </mc:Choice>
  </mc:AlternateContent>
  <xr:revisionPtr revIDLastSave="585" documentId="8_{FD346AA5-5005-4F3D-BA58-8B349DC6859C}" xr6:coauthVersionLast="47" xr6:coauthVersionMax="47" xr10:uidLastSave="{265D30F9-3F03-4236-8AE0-C76285A48CCA}"/>
  <bookViews>
    <workbookView xWindow="-110" yWindow="-110" windowWidth="22780" windowHeight="14540" activeTab="2" xr2:uid="{77FDEECC-13F9-4A08-BF9C-B830D78CEDAE}"/>
  </bookViews>
  <sheets>
    <sheet name="General Info" sheetId="1" r:id="rId1"/>
    <sheet name="Budget" sheetId="7" r:id="rId2"/>
    <sheet name="Agenda" sheetId="2" r:id="rId3"/>
    <sheet name="SWOT" sheetId="8" r:id="rId4"/>
    <sheet name="2020 Agenda" sheetId="3" r:id="rId5"/>
    <sheet name="2019 Agenda" sheetId="4" r:id="rId6"/>
    <sheet name="2018 Agenda" sheetId="5" r:id="rId7"/>
    <sheet name="2014 Agenda" sheetId="6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0" i="2" l="1"/>
  <c r="A41" i="2" s="1"/>
  <c r="A42" i="2" s="1"/>
  <c r="A43" i="2" s="1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D18" i="7" l="1"/>
  <c r="D17" i="7"/>
  <c r="D9" i="7"/>
  <c r="D12" i="7" s="1"/>
  <c r="C18" i="7"/>
  <c r="C17" i="7"/>
  <c r="C21" i="7" s="1"/>
  <c r="D19" i="7" l="1"/>
  <c r="D21" i="7"/>
  <c r="D20" i="7"/>
  <c r="D24" i="7" s="1"/>
  <c r="D26" i="7" s="1"/>
  <c r="C19" i="7"/>
  <c r="B18" i="7"/>
  <c r="B16" i="7"/>
  <c r="B9" i="7"/>
  <c r="B12" i="7" s="1"/>
  <c r="I15" i="7"/>
  <c r="C9" i="7"/>
  <c r="C12" i="7" s="1"/>
  <c r="B17" i="7" l="1"/>
  <c r="B21" i="7" s="1"/>
  <c r="B20" i="7"/>
  <c r="C20" i="7"/>
  <c r="C24" i="7" s="1"/>
  <c r="C26" i="7" s="1"/>
  <c r="B19" i="7" l="1"/>
  <c r="B24" i="7"/>
  <c r="B26" i="7" s="1"/>
</calcChain>
</file>

<file path=xl/sharedStrings.xml><?xml version="1.0" encoding="utf-8"?>
<sst xmlns="http://schemas.openxmlformats.org/spreadsheetml/2006/main" count="433" uniqueCount="333">
  <si>
    <t>Name</t>
  </si>
  <si>
    <t>ISA Southern North America District Leadership Conference</t>
  </si>
  <si>
    <t>Rooms</t>
  </si>
  <si>
    <t>Attendees</t>
  </si>
  <si>
    <t>Venue</t>
  </si>
  <si>
    <t>Hilton Garden Inn New Orleans Convention Center</t>
  </si>
  <si>
    <t>Address</t>
  </si>
  <si>
    <t>1001 South Peters Street New Orleans, LA 70130</t>
  </si>
  <si>
    <t>Contact</t>
  </si>
  <si>
    <t>Jessica Hogan</t>
  </si>
  <si>
    <t>Email</t>
  </si>
  <si>
    <t>jessica.hogan@aimbridge.com</t>
  </si>
  <si>
    <t>Phone</t>
  </si>
  <si>
    <t>504-310-1018</t>
  </si>
  <si>
    <t>Dates</t>
  </si>
  <si>
    <t>May 26-28</t>
  </si>
  <si>
    <t>Rate</t>
  </si>
  <si>
    <t>F&amp;B Min</t>
  </si>
  <si>
    <t>Room</t>
  </si>
  <si>
    <t>$750, but complimentary if F&amp;B Min is reached</t>
  </si>
  <si>
    <t>Friday Night</t>
  </si>
  <si>
    <t>Group Dinner</t>
  </si>
  <si>
    <t>Need to coordinate location</t>
  </si>
  <si>
    <t>Activity</t>
  </si>
  <si>
    <t>Task</t>
  </si>
  <si>
    <t>Responsible</t>
  </si>
  <si>
    <t>Wayne Welk</t>
  </si>
  <si>
    <t>Registration Cost</t>
  </si>
  <si>
    <t>Duration</t>
  </si>
  <si>
    <t>Description</t>
  </si>
  <si>
    <t>Person Responsible</t>
  </si>
  <si>
    <t>Friday May 01, 2020</t>
  </si>
  <si>
    <t>Networking - How do you grow your section?</t>
  </si>
  <si>
    <t>Jacqueline Buskop/Sohail Iftikhar</t>
  </si>
  <si>
    <t>Group Exercise - Pick a date, which date</t>
  </si>
  <si>
    <t>Group Exercise - Get a sponsor</t>
  </si>
  <si>
    <t>Group Exercise - send out an invite</t>
  </si>
  <si>
    <t>Hotel Lobby, reception</t>
  </si>
  <si>
    <t>Group dinner, TBA</t>
  </si>
  <si>
    <t>Saturday May 02, 2020</t>
  </si>
  <si>
    <t>Introductions, Welcome and Opening Remarks</t>
  </si>
  <si>
    <t>Sohail Iftikhar</t>
  </si>
  <si>
    <t>Kevin Patel</t>
  </si>
  <si>
    <t>Review Agenda</t>
  </si>
  <si>
    <t>ISA History, change and path forward</t>
  </si>
  <si>
    <t>Define ISA Structure - Section, Division, Standards, Publications, Training</t>
  </si>
  <si>
    <t>Paul Gruhn</t>
  </si>
  <si>
    <t>Break</t>
  </si>
  <si>
    <t>Group Exercise</t>
  </si>
  <si>
    <t>Iqtidar Khan</t>
  </si>
  <si>
    <t>Effective recruiting and succession planning.</t>
  </si>
  <si>
    <t>Rachel McGuffin/Andrea Holovach - slot 1</t>
  </si>
  <si>
    <t>Rachel/Andrea</t>
  </si>
  <si>
    <t>ISA Sponsored P.E Study group</t>
  </si>
  <si>
    <t>Rachel McGuffin/Andrea Holovach - slot 2</t>
  </si>
  <si>
    <t>Lunch</t>
  </si>
  <si>
    <t>ISA Strategic Initiatives Update</t>
  </si>
  <si>
    <t>Steve Mustard</t>
  </si>
  <si>
    <t>Group Exercise on Strategic Initiatives</t>
  </si>
  <si>
    <t>Take Away conversation on Strategic Initiatives</t>
  </si>
  <si>
    <t>Compliance - How do I stay in Compliance</t>
  </si>
  <si>
    <t>Ardis Bartle</t>
  </si>
  <si>
    <t>Standards, what has been accomplished</t>
  </si>
  <si>
    <t>Steve Mustard/Eric Cosman</t>
  </si>
  <si>
    <t>Rachel McGuffin/Andrea Holovach - slot 3</t>
  </si>
  <si>
    <t>Rachel McGuffin/Andrea Holovach - slot 4</t>
  </si>
  <si>
    <t>Adjourn: Dinner details to be provided</t>
  </si>
  <si>
    <t>Item #</t>
  </si>
  <si>
    <t>Start</t>
  </si>
  <si>
    <t>Time</t>
  </si>
  <si>
    <t>Desired Result</t>
  </si>
  <si>
    <t>(contact)</t>
  </si>
  <si>
    <r>
      <t>Saturday, June 1</t>
    </r>
    <r>
      <rPr>
        <b/>
        <vertAlign val="superscript"/>
        <sz val="11"/>
        <color theme="1"/>
        <rFont val="Arial"/>
        <family val="2"/>
      </rPr>
      <t>st</t>
    </r>
    <r>
      <rPr>
        <b/>
        <sz val="11"/>
        <color theme="1"/>
        <rFont val="Arial"/>
        <family val="2"/>
      </rPr>
      <t>, 2018- Gardenia I Room</t>
    </r>
  </si>
  <si>
    <t xml:space="preserve">7:30 AM- 9:00 AM </t>
  </si>
  <si>
    <t>Crescent City Breakfast</t>
  </si>
  <si>
    <t>-Scrambled Eggs With Chives</t>
  </si>
  <si>
    <t>-Crispy Bacon</t>
  </si>
  <si>
    <t>-Seasoned Potatoes</t>
  </si>
  <si>
    <t>-Buttermilk Biscuits</t>
  </si>
  <si>
    <t>-Butter And Fruit Preserves</t>
  </si>
  <si>
    <t>-Fresh Seasonal Fruit Display</t>
  </si>
  <si>
    <t>-Orange Juice</t>
  </si>
  <si>
    <t>Participants Only</t>
  </si>
  <si>
    <t>New Orleans Section</t>
  </si>
  <si>
    <t>10:00 AM- 4:00 PM</t>
  </si>
  <si>
    <t xml:space="preserve">Spouses - Meet Downstairs:  Tour of   Ogden Museum, Lunch, WWII Museum  </t>
  </si>
  <si>
    <t>Recommended</t>
  </si>
  <si>
    <t>No Formal Tour</t>
  </si>
  <si>
    <t>7:30 AM-5:00 PM</t>
  </si>
  <si>
    <t>All Day Beverage Service</t>
  </si>
  <si>
    <t>-Freshly Brewed Regular &amp; Decaffeinated Gourmet Coffee</t>
  </si>
  <si>
    <t>-Selection of Premium &amp; Herbal Teas</t>
  </si>
  <si>
    <t>-Bottled Water &amp; Soft Drinks</t>
  </si>
  <si>
    <t>:20</t>
  </si>
  <si>
    <t xml:space="preserve"> Introductions Welcome and Opening Remarks</t>
  </si>
  <si>
    <t>(recognize hosting section)</t>
  </si>
  <si>
    <t xml:space="preserve"> </t>
  </si>
  <si>
    <t>Dean Bickerton</t>
  </si>
  <si>
    <t>ISA History Change and Path Forward</t>
  </si>
  <si>
    <t>Define ISA Structure- Section, Division, Standards, Publications, Training</t>
  </si>
  <si>
    <t>Update on ISA Strategic Meeting/Questions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</si>
  <si>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ISA Connect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</si>
  <si>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 xml:space="preserve">ISA Contacts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</si>
  <si>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ISA Marketing</t>
    </r>
  </si>
  <si>
    <t>Paul Gruhn/ Ardis Bartle</t>
  </si>
  <si>
    <t>Exercise and Break</t>
  </si>
  <si>
    <t xml:space="preserve"> Dean BIckerton</t>
  </si>
  <si>
    <t xml:space="preserve">Managing the Membership Experience Part 1 </t>
  </si>
  <si>
    <t xml:space="preserve">Workshop – Building a CSE Study Program for your Section  </t>
  </si>
  <si>
    <t>Scott Churchman</t>
  </si>
  <si>
    <t>Jazzy 'Jazz' Panini Bar</t>
  </si>
  <si>
    <t>-Choice of 2 Paninis: Veggie, &amp; Chicken Bacon Focaccia.</t>
  </si>
  <si>
    <t>-Soup Du Jour.</t>
  </si>
  <si>
    <t>-Mixed Green Salad with Balsamic Vinaigrette. Caesar Salad with Croutons and Asiago Cheese.</t>
  </si>
  <si>
    <t>-Bag of Zapps Chips.</t>
  </si>
  <si>
    <t>-Strawberry Cheesecake.</t>
  </si>
  <si>
    <t>-Iced Tea</t>
  </si>
  <si>
    <t xml:space="preserve"> 00:45</t>
  </si>
  <si>
    <t>ISA Lafayette- Then, Now and the Future</t>
  </si>
  <si>
    <t>Devante Bonton</t>
  </si>
  <si>
    <t xml:space="preserve"> 1:00 PM </t>
  </si>
  <si>
    <t xml:space="preserve"> 1:00</t>
  </si>
  <si>
    <t>Managing the Membership Experience  Part 2</t>
  </si>
  <si>
    <t xml:space="preserve"> Ardis Bartle</t>
  </si>
  <si>
    <t xml:space="preserve">How to Set up a Success Networking Event </t>
  </si>
  <si>
    <t>Managing the Membership Experience Part 3</t>
  </si>
  <si>
    <t xml:space="preserve">ISA Wrap Up…Important Emails, Phone Numbers to be Successful </t>
  </si>
  <si>
    <t>Adjourn and Meet for Dinner</t>
  </si>
  <si>
    <r>
      <t>Dinner –</t>
    </r>
    <r>
      <rPr>
        <sz val="11"/>
        <color theme="1"/>
        <rFont val="Arial"/>
        <family val="2"/>
      </rPr>
      <t xml:space="preserve">    – New Orleans Section is Hosting</t>
    </r>
  </si>
  <si>
    <t>Mothers  401 Poydras New Orleans 70130</t>
  </si>
  <si>
    <t>Buffet and Cash Bar</t>
  </si>
  <si>
    <t>The menu will consist of local favorites such as:</t>
  </si>
  <si>
    <r>
      <t>·</t>
    </r>
    <r>
      <rPr>
        <sz val="7"/>
        <color rgb="FF222222"/>
        <rFont val="Times New Roman"/>
        <family val="1"/>
      </rPr>
      <t xml:space="preserve">  </t>
    </r>
    <r>
      <rPr>
        <sz val="11"/>
        <color rgb="FF222222"/>
        <rFont val="Arial"/>
        <family val="2"/>
      </rPr>
      <t>Mother’s Famous Fried Chicken</t>
    </r>
  </si>
  <si>
    <r>
      <t>·</t>
    </r>
    <r>
      <rPr>
        <sz val="7"/>
        <color rgb="FF222222"/>
        <rFont val="Times New Roman"/>
        <family val="1"/>
      </rPr>
      <t xml:space="preserve">  </t>
    </r>
    <r>
      <rPr>
        <sz val="11"/>
        <color rgb="FF222222"/>
        <rFont val="Arial"/>
        <family val="2"/>
      </rPr>
      <t>Jerry’s Jambalaya</t>
    </r>
  </si>
  <si>
    <r>
      <t>·</t>
    </r>
    <r>
      <rPr>
        <sz val="7"/>
        <color rgb="FF222222"/>
        <rFont val="Times New Roman"/>
        <family val="1"/>
      </rPr>
      <t xml:space="preserve">  </t>
    </r>
    <r>
      <rPr>
        <sz val="11"/>
        <color rgb="FF222222"/>
        <rFont val="Arial"/>
        <family val="2"/>
      </rPr>
      <t>Crawfish Etouffee</t>
    </r>
  </si>
  <si>
    <r>
      <t>·</t>
    </r>
    <r>
      <rPr>
        <sz val="7"/>
        <color rgb="FF222222"/>
        <rFont val="Times New Roman"/>
        <family val="1"/>
      </rPr>
      <t xml:space="preserve">  </t>
    </r>
    <r>
      <rPr>
        <sz val="11"/>
        <color rgb="FF222222"/>
        <rFont val="Arial"/>
        <family val="2"/>
      </rPr>
      <t>Shrimp Creole Pasta</t>
    </r>
  </si>
  <si>
    <r>
      <t>·</t>
    </r>
    <r>
      <rPr>
        <sz val="7"/>
        <color rgb="FF222222"/>
        <rFont val="Times New Roman"/>
        <family val="1"/>
      </rPr>
      <t xml:space="preserve">  </t>
    </r>
    <r>
      <rPr>
        <sz val="11"/>
        <color rgb="FF222222"/>
        <rFont val="Arial"/>
        <family val="2"/>
      </rPr>
      <t>Mae’s File’ Gumbo</t>
    </r>
  </si>
  <si>
    <r>
      <t>·</t>
    </r>
    <r>
      <rPr>
        <sz val="7"/>
        <color rgb="FF222222"/>
        <rFont val="Times New Roman"/>
        <family val="1"/>
      </rPr>
      <t xml:space="preserve">  </t>
    </r>
    <r>
      <rPr>
        <sz val="11"/>
        <color rgb="FF222222"/>
        <rFont val="Arial"/>
        <family val="2"/>
      </rPr>
      <t>Turtle Soup</t>
    </r>
  </si>
  <si>
    <r>
      <t>·</t>
    </r>
    <r>
      <rPr>
        <sz val="7"/>
        <color rgb="FF222222"/>
        <rFont val="Times New Roman"/>
        <family val="1"/>
      </rPr>
      <t xml:space="preserve">  </t>
    </r>
    <r>
      <rPr>
        <sz val="11"/>
        <color rgb="FF222222"/>
        <rFont val="Arial"/>
        <family val="2"/>
      </rPr>
      <t>Garlic Mashed Potatoes</t>
    </r>
  </si>
  <si>
    <r>
      <t>·</t>
    </r>
    <r>
      <rPr>
        <sz val="7"/>
        <color rgb="FF222222"/>
        <rFont val="Times New Roman"/>
        <family val="1"/>
      </rPr>
      <t xml:space="preserve">  </t>
    </r>
    <r>
      <rPr>
        <sz val="11"/>
        <color rgb="FF222222"/>
        <rFont val="Arial"/>
        <family val="2"/>
      </rPr>
      <t>Turnip Greens</t>
    </r>
  </si>
  <si>
    <r>
      <t>·</t>
    </r>
    <r>
      <rPr>
        <sz val="7"/>
        <color rgb="FF222222"/>
        <rFont val="Times New Roman"/>
        <family val="1"/>
      </rPr>
      <t xml:space="preserve">  </t>
    </r>
    <r>
      <rPr>
        <sz val="11"/>
        <color rgb="FF222222"/>
        <rFont val="Arial"/>
        <family val="2"/>
      </rPr>
      <t>Garden Salad</t>
    </r>
  </si>
  <si>
    <r>
      <t>·</t>
    </r>
    <r>
      <rPr>
        <sz val="7"/>
        <color rgb="FF222222"/>
        <rFont val="Times New Roman"/>
        <family val="1"/>
      </rPr>
      <t xml:space="preserve">  </t>
    </r>
    <r>
      <rPr>
        <sz val="11"/>
        <color rgb="FF222222"/>
        <rFont val="Arial"/>
        <family val="2"/>
      </rPr>
      <t>And Bread Pudding for dessert!</t>
    </r>
  </si>
  <si>
    <t>The meal includes unlimited soft drinks, iced tea, and Mother’s special roasted coffee.</t>
  </si>
  <si>
    <r>
      <t xml:space="preserve">Note:   </t>
    </r>
    <r>
      <rPr>
        <i/>
        <sz val="11"/>
        <color rgb="FF222222"/>
        <rFont val="Arial"/>
        <family val="2"/>
      </rPr>
      <t>Mother’s Restaurant has been a New Orleans institution for traditional Cajun/Creole Cuisine since 1938.  We have reserved a private dining room at the Mother’s Next Door location</t>
    </r>
    <r>
      <rPr>
        <sz val="12"/>
        <color rgb="FF222222"/>
        <rFont val="Arial"/>
        <family val="2"/>
      </rPr>
      <t>.</t>
    </r>
  </si>
  <si>
    <t>Spouses Invited</t>
  </si>
  <si>
    <t>FRIDAY, April 20 2017</t>
  </si>
  <si>
    <t>Introductions Welcome and Opening Remarks</t>
  </si>
  <si>
    <r>
      <t>Remarks from District Vice Persident</t>
    </r>
    <r>
      <rPr>
        <sz val="11"/>
        <color rgb="FFFF0000"/>
        <rFont val="Arial"/>
        <family val="2"/>
      </rPr>
      <t xml:space="preserve">  </t>
    </r>
  </si>
  <si>
    <t xml:space="preserve">Exercise </t>
  </si>
  <si>
    <t xml:space="preserve">How to recruit Leaders onto Your Board and Your Organization- Part 1 – Elevator Speech </t>
  </si>
  <si>
    <t xml:space="preserve">How to recruit Leaders onto Your Board and Your Organization- Part 2 – Elevator Speech </t>
  </si>
  <si>
    <t>Developing ISA Volunteers for Organization Success</t>
  </si>
  <si>
    <t xml:space="preserve">Meeting Adjourned -Proceed to Salsas </t>
  </si>
  <si>
    <t>6-9:00 PM</t>
  </si>
  <si>
    <t xml:space="preserve"> 3:00 </t>
  </si>
  <si>
    <t>Dinner at Salsas- Spouses Invited</t>
  </si>
  <si>
    <r>
      <t xml:space="preserve">Dinner – SALSAS </t>
    </r>
    <r>
      <rPr>
        <sz val="10"/>
        <color rgb="FF222222"/>
        <rFont val="Arial"/>
        <family val="2"/>
      </rPr>
      <t>4604 Seawall Blvd, Galveston, TX 77551</t>
    </r>
  </si>
  <si>
    <t>SATURDAY– April 21 2017</t>
  </si>
  <si>
    <t>How to Kill a Section</t>
  </si>
  <si>
    <t>I could do this in 10 minutes, but let’s mark it as 30 minutes. We’ll have plenty of discussion. (Possibly how a board changes power like South Texas Channel Section – Joshua Goode or Ryan Brooks)</t>
  </si>
  <si>
    <t>Exercise</t>
  </si>
  <si>
    <t>How to Recruit Leaders onto Your Board – Part 2 – Getting the Appointment</t>
  </si>
  <si>
    <t>Sponsorships for Sections and Speakers (New Orleans Section)</t>
  </si>
  <si>
    <t>Bill Brock</t>
  </si>
  <si>
    <t>Insurance, Taxes and Incorporation</t>
  </si>
  <si>
    <t xml:space="preserve"> Rachael  McGuffin, Ardis Bartle</t>
  </si>
  <si>
    <t>How to do a Meeting via Webinar – (Bluebonnet Section)</t>
  </si>
  <si>
    <t>James Foreman/ Curtis Miller</t>
  </si>
  <si>
    <t>Nominations for Awards – Why are the Important and how to do them</t>
  </si>
  <si>
    <t>Rachael  McGuffin, Ardis Bartle</t>
  </si>
  <si>
    <t xml:space="preserve">ISA Technical Division – Why are They Important - </t>
  </si>
  <si>
    <t xml:space="preserve">How to Conduct ISA Sponsored PE Study Group </t>
  </si>
  <si>
    <t>Magda Moreno</t>
  </si>
  <si>
    <t>ISA Policies, MAOP, Insurance, Section Sponsored Training, Filing Taxes</t>
  </si>
  <si>
    <t>Rachael McGuffin, ISA</t>
  </si>
  <si>
    <t>Supporting, Creating a Student section</t>
  </si>
  <si>
    <t xml:space="preserve"> Rachel McGuffin, ISA</t>
  </si>
  <si>
    <t>5:00PM</t>
  </si>
  <si>
    <t>Adjourn Meeting</t>
  </si>
  <si>
    <t>Awards</t>
  </si>
  <si>
    <t>Discuss with Dean and others to see if awards need to be presented</t>
  </si>
  <si>
    <t>Phillip Swinson</t>
  </si>
  <si>
    <t>Start Time</t>
  </si>
  <si>
    <t>Speaker</t>
  </si>
  <si>
    <t>Topic</t>
  </si>
  <si>
    <t>James Haw</t>
  </si>
  <si>
    <t>Welcome, Call to order</t>
  </si>
  <si>
    <t>Introduction of District VII &amp; Section Officers Present</t>
  </si>
  <si>
    <t>Dale Merriman / Rodney Jones</t>
  </si>
  <si>
    <t>Overview of ISA Organization (Sections, Districts, Divisions) &amp; ISA HQ Contacts</t>
  </si>
  <si>
    <t>Dale Merriman</t>
  </si>
  <si>
    <t>Council of Society Delegates Information</t>
  </si>
  <si>
    <t>Curt Miller</t>
  </si>
  <si>
    <t>The importance of Education Programs at the Section / District Level</t>
  </si>
  <si>
    <t>All</t>
  </si>
  <si>
    <t>Rodney Jones</t>
  </si>
  <si>
    <t>Available professional training for sections</t>
  </si>
  <si>
    <t>Section Organization &amp; Section Assistance Available</t>
  </si>
  <si>
    <t>Working lunch – review web site during lunch</t>
  </si>
  <si>
    <t>Bill Brock / Rodney Jones</t>
  </si>
  <si>
    <t>(finishing lunch) Section Officer Duties &amp; Responsibilities</t>
  </si>
  <si>
    <t>Break-out for Officer Review of Duties</t>
  </si>
  <si>
    <t>Section Publicity / recognition outside of the organization, etc.</t>
  </si>
  <si>
    <t>D. Bickerton</t>
  </si>
  <si>
    <t xml:space="preserve">Gary WellBorn </t>
  </si>
  <si>
    <t>Section Funds Generation</t>
  </si>
  <si>
    <t>Brian Gustin</t>
  </si>
  <si>
    <t>Brian Cleary</t>
  </si>
  <si>
    <t>The importance of Monthly member meetings and consistent board meetings</t>
  </si>
  <si>
    <t>Scholarship Programs</t>
  </si>
  <si>
    <t>Volunteer Recognition</t>
  </si>
  <si>
    <t>Adjourn</t>
  </si>
  <si>
    <t>Complimentary WiFi</t>
  </si>
  <si>
    <t>Complimentary Coffee and Tea</t>
  </si>
  <si>
    <t>Valet</t>
  </si>
  <si>
    <t>Service Charge</t>
  </si>
  <si>
    <t>Tax</t>
  </si>
  <si>
    <t>Income</t>
  </si>
  <si>
    <t>Registrations</t>
  </si>
  <si>
    <t>Sponsors</t>
  </si>
  <si>
    <t>Total</t>
  </si>
  <si>
    <t>Expenses</t>
  </si>
  <si>
    <t>Marketing</t>
  </si>
  <si>
    <t>A/V</t>
  </si>
  <si>
    <t>Surplus (Deficit)</t>
  </si>
  <si>
    <t>DLC Budget</t>
  </si>
  <si>
    <t>F/B per Person</t>
  </si>
  <si>
    <t>F/B Tax</t>
  </si>
  <si>
    <t>F/B Tip</t>
  </si>
  <si>
    <t>F/B Service Charge</t>
  </si>
  <si>
    <t>Bar Options</t>
  </si>
  <si>
    <t>Premium</t>
  </si>
  <si>
    <t>Call</t>
  </si>
  <si>
    <t>House</t>
  </si>
  <si>
    <t>Imported Beer</t>
  </si>
  <si>
    <t>Premium Wine</t>
  </si>
  <si>
    <t>House Wine</t>
  </si>
  <si>
    <t>Soda</t>
  </si>
  <si>
    <t>Sparkling Water</t>
  </si>
  <si>
    <t>Mineral Water</t>
  </si>
  <si>
    <t>Volunteers to supplement (Scott Churchman)</t>
  </si>
  <si>
    <t>Friday Night Dinner</t>
  </si>
  <si>
    <t>Option for open bar Saturday after meetings for 1-2 hours. Seems like paying for the individual drinks may be a good option</t>
  </si>
  <si>
    <t>Average</t>
  </si>
  <si>
    <t>Budget for each attendee to have 2 drinks</t>
  </si>
  <si>
    <t>Saturday F&amp;B</t>
  </si>
  <si>
    <t>Sunday F&amp;B</t>
  </si>
  <si>
    <t>ISA Connect Mobile App</t>
  </si>
  <si>
    <t>New Member Welcomes / Renewal Reminders</t>
  </si>
  <si>
    <t>Bylaws Using Template</t>
  </si>
  <si>
    <t>Calendar Conversion Memberships</t>
  </si>
  <si>
    <t>Hilton Garden Inn (May 26-28)</t>
  </si>
  <si>
    <t>Le Meridien (June 2-4)</t>
  </si>
  <si>
    <t>Room Rental</t>
  </si>
  <si>
    <t>Room Rate</t>
  </si>
  <si>
    <t>Parking</t>
  </si>
  <si>
    <t>per night</t>
  </si>
  <si>
    <t>F&amp;B Minimum</t>
  </si>
  <si>
    <t>Le Meridien</t>
  </si>
  <si>
    <t>Lynsay Taylor</t>
  </si>
  <si>
    <t>333 Poydras Street, New Orleans, LA 70130</t>
  </si>
  <si>
    <t>lynsay.taylor@lemeridien.com</t>
  </si>
  <si>
    <t>504-207-5064</t>
  </si>
  <si>
    <t>June 2-4</t>
  </si>
  <si>
    <t>$700, but complimentary if F&amp;B Min is reached</t>
  </si>
  <si>
    <t>W.S. Nelson (June 3-4)</t>
  </si>
  <si>
    <t>SWOT Analysis for each section related to health metrics</t>
  </si>
  <si>
    <t>ALC Budget and Funding Changes (may not have a delegate's meeting)</t>
  </si>
  <si>
    <t>Strategic goals</t>
  </si>
  <si>
    <t>Advertising and Logo Use policy</t>
  </si>
  <si>
    <t>ISA</t>
  </si>
  <si>
    <t>Patel</t>
  </si>
  <si>
    <t>Bickerton</t>
  </si>
  <si>
    <t>Elizabeth</t>
  </si>
  <si>
    <t>Details</t>
  </si>
  <si>
    <t>Day 2: Sunday, June 4, 2023; W.S. Nelson, New Orleans, LA</t>
  </si>
  <si>
    <t>Day 1: Saturday, June 3, 2023; W.S. Nelson, New Orleans, LA</t>
  </si>
  <si>
    <t>Break for Lunch</t>
  </si>
  <si>
    <t>Section Bylaws Template and Exercise</t>
  </si>
  <si>
    <t>New Member Welcomes / Renewal Reminders - Member Growth &amp; Retention</t>
  </si>
  <si>
    <t>McGuffin / Patel</t>
  </si>
  <si>
    <t>Houston</t>
  </si>
  <si>
    <t>81% of sections do not have volunteer opportunities other than board positions
75% of sections are not having active participation from members to their technical events</t>
  </si>
  <si>
    <t>What does and doesn’t need approval for advertising; event naming convention; branding</t>
  </si>
  <si>
    <t>Roundtable: Section Fundraising Tactics, Micro Volunteer Opportunities, Valuable Programs</t>
  </si>
  <si>
    <t>Section health goals and focus on issues for each section. Leadership turnover/succession</t>
  </si>
  <si>
    <t>Membership Calendar Year Conversion</t>
  </si>
  <si>
    <t>Section Health, SWOT Analysis Part 1</t>
  </si>
  <si>
    <t>Section Health, SWOT Analysis Part 2</t>
  </si>
  <si>
    <t>Advise members to bring their bylaws and state requirements to Bylaws session</t>
  </si>
  <si>
    <t>K. Patel</t>
  </si>
  <si>
    <t>P. Swinson</t>
  </si>
  <si>
    <t>Quick discussion on changes being made and how it will affect rebates.</t>
  </si>
  <si>
    <t>Overview of ISA organization</t>
  </si>
  <si>
    <t>ISA Connect - Mobile, Discussion Board, Section Volunteer Community, Member Reports, Email Members</t>
  </si>
  <si>
    <t>Strategic Goals Update - ISA and District</t>
  </si>
  <si>
    <t>Events Policy</t>
  </si>
  <si>
    <t>ALC and Delegates Voting on Society’s Bylaw Changes</t>
  </si>
  <si>
    <t>Quick discussion on ALC and delegate's meeting changes. Also discuss new volunteer workshops.</t>
  </si>
  <si>
    <t>D. Ubert</t>
  </si>
  <si>
    <t>Selection 1 person per section and divide into groups.</t>
  </si>
  <si>
    <t>Not all people are working on the same thing</t>
  </si>
  <si>
    <t>4 groups, one for each category</t>
  </si>
  <si>
    <t>Each group presents their items and come up with a solution</t>
  </si>
  <si>
    <t>If it is a strength, how do you sustain that</t>
  </si>
  <si>
    <t>If an opportunity, how do we capture it</t>
  </si>
  <si>
    <t>Solomon was just listening and help guide the group</t>
  </si>
  <si>
    <t>All groups present their ideas with no comments</t>
  </si>
  <si>
    <t>Come up with solutions in mind</t>
  </si>
  <si>
    <t>Turns into an action plan that each section can take with them.</t>
  </si>
  <si>
    <t>If there is too much and are over ambitious, maybe guide them to the top 3 and the perform another analysis to generate a new top 3.</t>
  </si>
  <si>
    <t>Time in first half to develop the ideas and then second half to review and discuss</t>
  </si>
  <si>
    <t>P. Soundarrajan</t>
  </si>
  <si>
    <t>ISA Overview - Section, Division, Standards, Publications, Training</t>
  </si>
  <si>
    <t>Dinner at Olde Nola Cookery, 205 Bourbon St., New Orleans, LA, 70130</t>
  </si>
  <si>
    <t>ISA State of the Society and District</t>
  </si>
  <si>
    <t>ISA and Section Health</t>
  </si>
  <si>
    <t>Welcome, Opening Remarks, Introductions</t>
  </si>
  <si>
    <t>2023 ISA Southern North America District Leadership Conference Agenda</t>
  </si>
  <si>
    <t>A1</t>
  </si>
  <si>
    <t>A11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</si>
  <si>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</si>
  <si>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</si>
  <si>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</si>
  <si>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</si>
  <si>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</si>
  <si>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</si>
  <si>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</si>
  <si>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</si>
  <si>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</si>
  <si>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B1</t>
  </si>
  <si>
    <t>B2</t>
  </si>
  <si>
    <t>Please arrive no later than 7:30 pm or we risk losing our reservation. Parking is difficult in the area and will require at least 45 minutes prior arrival time to find a spot. Please plan to Uber/Lyft or walk to the location to prevent long delays or possible loss of reservation.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</si>
</sst>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rgb="FF222222"/>
      <name val="Arial"/>
      <family val="2"/>
    </font>
    <font>
      <b/>
      <sz val="11"/>
      <color rgb="FF222222"/>
      <name val="Arial"/>
      <family val="2"/>
    </font>
    <font>
      <sz val="11"/>
      <color rgb="FF222222"/>
      <name val="Arial"/>
      <family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0.5"/>
      <color rgb="FF212121"/>
      <name val="Arial"/>
      <family val="2"/>
    </font>
    <font>
      <u/>
      <sz val="10"/>
      <color rgb="FF222222"/>
      <name val="Arial"/>
      <family val="2"/>
    </font>
    <font>
      <sz val="12"/>
      <color rgb="FF222222"/>
      <name val="Arial"/>
      <family val="2"/>
    </font>
    <font>
      <sz val="10"/>
      <color rgb="FF222222"/>
      <name val="Arial"/>
      <family val="2"/>
    </font>
    <font>
      <sz val="10"/>
      <color rgb="FF222222"/>
      <name val="Symbol"/>
      <family val="1"/>
      <charset val="2"/>
    </font>
    <font>
      <sz val="7"/>
      <color rgb="FF222222"/>
      <name val="Times New Roman"/>
      <family val="1"/>
    </font>
    <font>
      <i/>
      <sz val="11"/>
      <color theme="1"/>
      <name val="Arial"/>
      <family val="2"/>
    </font>
    <font>
      <i/>
      <sz val="11"/>
      <color rgb="FF222222"/>
      <name val="Arial"/>
      <family val="2"/>
    </font>
    <font>
      <sz val="11"/>
      <color rgb="FFFF0000"/>
      <name val="Arial"/>
      <family val="2"/>
    </font>
    <font>
      <b/>
      <sz val="10"/>
      <color rgb="FFFFFFFF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rgb="FF9C6500"/>
      <name val="Calibri"/>
      <family val="2"/>
      <scheme val="minor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95959"/>
        <bgColor indexed="64"/>
      </patternFill>
    </fill>
    <fill>
      <patternFill patternType="solid">
        <fgColor rgb="FFFFEB9C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0" fontId="30" fillId="0" borderId="0"/>
    <xf numFmtId="0" fontId="34" fillId="3" borderId="0" applyNumberFormat="0" applyBorder="0" applyAlignment="0" applyProtection="0"/>
  </cellStyleXfs>
  <cellXfs count="114">
    <xf numFmtId="0" fontId="0" fillId="0" borderId="0" xfId="0"/>
    <xf numFmtId="0" fontId="2" fillId="0" borderId="0" xfId="1"/>
    <xf numFmtId="0" fontId="0" fillId="0" borderId="0" xfId="0" applyAlignment="1">
      <alignment horizontal="left"/>
    </xf>
    <xf numFmtId="6" fontId="0" fillId="0" borderId="0" xfId="0" applyNumberFormat="1" applyAlignment="1">
      <alignment horizontal="left"/>
    </xf>
    <xf numFmtId="0" fontId="1" fillId="0" borderId="0" xfId="0" applyFont="1"/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20" fontId="4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18" fontId="10" fillId="0" borderId="3" xfId="0" applyNumberFormat="1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8" fontId="10" fillId="0" borderId="2" xfId="0" applyNumberFormat="1" applyFont="1" applyBorder="1" applyAlignment="1">
      <alignment vertical="center" wrapText="1"/>
    </xf>
    <xf numFmtId="20" fontId="10" fillId="0" borderId="2" xfId="0" applyNumberFormat="1" applyFont="1" applyBorder="1" applyAlignment="1">
      <alignment vertical="center" wrapText="1"/>
    </xf>
    <xf numFmtId="20" fontId="10" fillId="0" borderId="3" xfId="0" applyNumberFormat="1" applyFont="1" applyBorder="1" applyAlignment="1">
      <alignment vertical="center" wrapText="1"/>
    </xf>
    <xf numFmtId="0" fontId="14" fillId="0" borderId="3" xfId="0" applyFont="1" applyBorder="1" applyAlignment="1">
      <alignment horizontal="left" vertical="center" wrapText="1" indent="5"/>
    </xf>
    <xf numFmtId="0" fontId="14" fillId="0" borderId="2" xfId="0" applyFont="1" applyBorder="1" applyAlignment="1">
      <alignment horizontal="left" vertical="center" wrapText="1" indent="5"/>
    </xf>
    <xf numFmtId="0" fontId="16" fillId="0" borderId="2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20" fillId="0" borderId="3" xfId="0" applyFont="1" applyBorder="1" applyAlignment="1">
      <alignment horizontal="left" vertical="center" wrapText="1" indent="7"/>
    </xf>
    <xf numFmtId="0" fontId="22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18" fontId="10" fillId="0" borderId="1" xfId="0" applyNumberFormat="1" applyFont="1" applyBorder="1" applyAlignment="1">
      <alignment vertical="center" wrapText="1"/>
    </xf>
    <xf numFmtId="20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5" fillId="2" borderId="13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/>
    </xf>
    <xf numFmtId="18" fontId="26" fillId="0" borderId="15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16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7" xfId="0" applyFont="1" applyBorder="1" applyAlignment="1">
      <alignment horizontal="center" vertical="center" wrapText="1"/>
    </xf>
    <xf numFmtId="9" fontId="0" fillId="0" borderId="0" xfId="0" applyNumberFormat="1" applyAlignment="1">
      <alignment horizontal="left"/>
    </xf>
    <xf numFmtId="10" fontId="0" fillId="0" borderId="0" xfId="0" applyNumberFormat="1" applyAlignment="1">
      <alignment horizontal="left"/>
    </xf>
    <xf numFmtId="44" fontId="0" fillId="0" borderId="0" xfId="2" applyFont="1"/>
    <xf numFmtId="0" fontId="0" fillId="0" borderId="0" xfId="2" applyNumberFormat="1" applyFont="1"/>
    <xf numFmtId="44" fontId="0" fillId="0" borderId="0" xfId="0" applyNumberFormat="1"/>
    <xf numFmtId="0" fontId="32" fillId="0" borderId="19" xfId="3" applyFont="1" applyBorder="1" applyAlignment="1">
      <alignment vertical="center"/>
    </xf>
    <xf numFmtId="0" fontId="32" fillId="0" borderId="20" xfId="3" applyFont="1" applyBorder="1" applyAlignment="1">
      <alignment vertical="center"/>
    </xf>
    <xf numFmtId="0" fontId="32" fillId="0" borderId="20" xfId="3" applyFont="1" applyBorder="1" applyAlignment="1">
      <alignment vertical="center" wrapText="1"/>
    </xf>
    <xf numFmtId="0" fontId="32" fillId="0" borderId="21" xfId="3" applyFont="1" applyBorder="1" applyAlignment="1">
      <alignment vertical="center"/>
    </xf>
    <xf numFmtId="20" fontId="30" fillId="0" borderId="22" xfId="3" applyNumberFormat="1" applyBorder="1" applyAlignment="1">
      <alignment vertical="center"/>
    </xf>
    <xf numFmtId="0" fontId="31" fillId="0" borderId="23" xfId="3" applyFont="1" applyBorder="1" applyAlignment="1">
      <alignment vertical="center"/>
    </xf>
    <xf numFmtId="0" fontId="33" fillId="0" borderId="23" xfId="3" applyFont="1" applyBorder="1" applyAlignment="1">
      <alignment vertical="center" wrapText="1"/>
    </xf>
    <xf numFmtId="0" fontId="30" fillId="0" borderId="24" xfId="3" applyBorder="1" applyAlignment="1">
      <alignment vertical="center"/>
    </xf>
    <xf numFmtId="20" fontId="30" fillId="0" borderId="25" xfId="3" applyNumberFormat="1" applyBorder="1" applyAlignment="1">
      <alignment vertical="center"/>
    </xf>
    <xf numFmtId="20" fontId="31" fillId="0" borderId="26" xfId="3" applyNumberFormat="1" applyFont="1" applyBorder="1" applyAlignment="1">
      <alignment vertical="center"/>
    </xf>
    <xf numFmtId="0" fontId="31" fillId="0" borderId="26" xfId="3" applyFont="1" applyBorder="1" applyAlignment="1">
      <alignment vertical="center" wrapText="1"/>
    </xf>
    <xf numFmtId="0" fontId="31" fillId="0" borderId="26" xfId="3" applyFont="1" applyBorder="1" applyAlignment="1">
      <alignment vertical="center"/>
    </xf>
    <xf numFmtId="0" fontId="30" fillId="0" borderId="27" xfId="3" applyBorder="1" applyAlignment="1">
      <alignment vertical="center"/>
    </xf>
    <xf numFmtId="0" fontId="33" fillId="0" borderId="26" xfId="3" applyFont="1" applyBorder="1" applyAlignment="1">
      <alignment vertical="center" wrapText="1"/>
    </xf>
    <xf numFmtId="20" fontId="30" fillId="0" borderId="26" xfId="3" applyNumberFormat="1" applyBorder="1" applyAlignment="1">
      <alignment vertical="center"/>
    </xf>
    <xf numFmtId="20" fontId="30" fillId="0" borderId="28" xfId="3" applyNumberFormat="1" applyBorder="1" applyAlignment="1">
      <alignment vertical="center"/>
    </xf>
    <xf numFmtId="20" fontId="30" fillId="0" borderId="29" xfId="3" applyNumberFormat="1" applyBorder="1" applyAlignment="1">
      <alignment vertical="center"/>
    </xf>
    <xf numFmtId="0" fontId="30" fillId="0" borderId="29" xfId="3" applyBorder="1" applyAlignment="1">
      <alignment vertical="center"/>
    </xf>
    <xf numFmtId="0" fontId="30" fillId="0" borderId="30" xfId="3" applyBorder="1" applyAlignment="1">
      <alignment vertical="center"/>
    </xf>
    <xf numFmtId="20" fontId="31" fillId="0" borderId="23" xfId="3" applyNumberFormat="1" applyFont="1" applyBorder="1" applyAlignment="1">
      <alignment vertical="center"/>
    </xf>
    <xf numFmtId="0" fontId="29" fillId="0" borderId="0" xfId="0" applyFont="1"/>
    <xf numFmtId="0" fontId="30" fillId="0" borderId="27" xfId="3" applyBorder="1" applyAlignment="1">
      <alignment vertical="center" wrapText="1"/>
    </xf>
    <xf numFmtId="20" fontId="4" fillId="0" borderId="4" xfId="0" applyNumberFormat="1" applyFont="1" applyBorder="1" applyAlignment="1">
      <alignment horizontal="right" vertical="center"/>
    </xf>
    <xf numFmtId="20" fontId="4" fillId="0" borderId="2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20" fontId="10" fillId="0" borderId="5" xfId="0" applyNumberFormat="1" applyFont="1" applyBorder="1" applyAlignment="1">
      <alignment vertical="center" wrapText="1"/>
    </xf>
    <xf numFmtId="20" fontId="10" fillId="0" borderId="8" xfId="0" applyNumberFormat="1" applyFont="1" applyBorder="1" applyAlignment="1">
      <alignment vertical="center" wrapText="1"/>
    </xf>
    <xf numFmtId="20" fontId="10" fillId="0" borderId="6" xfId="0" applyNumberFormat="1" applyFont="1" applyBorder="1" applyAlignment="1">
      <alignment vertical="center" wrapText="1"/>
    </xf>
    <xf numFmtId="18" fontId="10" fillId="0" borderId="5" xfId="0" applyNumberFormat="1" applyFont="1" applyBorder="1" applyAlignment="1">
      <alignment vertical="center" wrapText="1"/>
    </xf>
    <xf numFmtId="18" fontId="10" fillId="0" borderId="6" xfId="0" applyNumberFormat="1" applyFont="1" applyBorder="1" applyAlignment="1">
      <alignment vertical="center" wrapText="1"/>
    </xf>
    <xf numFmtId="18" fontId="10" fillId="0" borderId="8" xfId="0" applyNumberFormat="1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8" fontId="26" fillId="0" borderId="18" xfId="0" applyNumberFormat="1" applyFont="1" applyBorder="1" applyAlignment="1">
      <alignment horizontal="center" vertical="center"/>
    </xf>
    <xf numFmtId="18" fontId="26" fillId="0" borderId="15" xfId="0" applyNumberFormat="1" applyFont="1" applyBorder="1" applyAlignment="1">
      <alignment horizontal="center" vertical="center"/>
    </xf>
    <xf numFmtId="0" fontId="27" fillId="0" borderId="18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35" fillId="0" borderId="0" xfId="0" applyFont="1" applyAlignment="1">
      <alignment horizontal="center"/>
    </xf>
    <xf numFmtId="0" fontId="31" fillId="0" borderId="27" xfId="3" applyFont="1" applyBorder="1" applyAlignment="1">
      <alignment vertical="center" wrapText="1"/>
    </xf>
  </cellXfs>
  <cellStyles count="5">
    <cellStyle name="Currency" xfId="2" builtinId="4"/>
    <cellStyle name="Hyperlink" xfId="1" builtinId="8"/>
    <cellStyle name="Neutral 2" xfId="4" xr:uid="{F07DE900-E879-4665-A129-0728E4FC2AC2}"/>
    <cellStyle name="Normal" xfId="0" builtinId="0"/>
    <cellStyle name="Normal 2" xfId="3" xr:uid="{5156D199-770B-4C4B-B179-BA41EC17F4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essica.hogan@aimbridge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7EED4-95EE-4C10-922F-CE6E0903B7CD}">
  <dimension ref="A1:C22"/>
  <sheetViews>
    <sheetView workbookViewId="0">
      <selection activeCell="C15" sqref="C15"/>
    </sheetView>
  </sheetViews>
  <sheetFormatPr defaultRowHeight="14.5" x14ac:dyDescent="0.35"/>
  <cols>
    <col min="1" max="1" width="16.1796875" bestFit="1" customWidth="1"/>
    <col min="2" max="3" width="54.81640625" bestFit="1" customWidth="1"/>
  </cols>
  <sheetData>
    <row r="1" spans="1:3" x14ac:dyDescent="0.35">
      <c r="A1" t="s">
        <v>0</v>
      </c>
      <c r="B1" t="s">
        <v>1</v>
      </c>
      <c r="C1" t="s">
        <v>1</v>
      </c>
    </row>
    <row r="2" spans="1:3" x14ac:dyDescent="0.35">
      <c r="A2" t="s">
        <v>2</v>
      </c>
      <c r="B2" s="2">
        <v>25</v>
      </c>
      <c r="C2" s="2">
        <v>25</v>
      </c>
    </row>
    <row r="3" spans="1:3" x14ac:dyDescent="0.35">
      <c r="A3" t="s">
        <v>3</v>
      </c>
      <c r="B3" s="2">
        <v>30</v>
      </c>
      <c r="C3" s="2">
        <v>30</v>
      </c>
    </row>
    <row r="5" spans="1:3" x14ac:dyDescent="0.35">
      <c r="A5" t="s">
        <v>4</v>
      </c>
      <c r="B5" t="s">
        <v>5</v>
      </c>
      <c r="C5" t="s">
        <v>258</v>
      </c>
    </row>
    <row r="6" spans="1:3" x14ac:dyDescent="0.35">
      <c r="A6" t="s">
        <v>6</v>
      </c>
      <c r="B6" t="s">
        <v>7</v>
      </c>
      <c r="C6" t="s">
        <v>260</v>
      </c>
    </row>
    <row r="7" spans="1:3" x14ac:dyDescent="0.35">
      <c r="A7" t="s">
        <v>8</v>
      </c>
      <c r="B7" t="s">
        <v>9</v>
      </c>
      <c r="C7" t="s">
        <v>259</v>
      </c>
    </row>
    <row r="8" spans="1:3" x14ac:dyDescent="0.35">
      <c r="A8" t="s">
        <v>10</v>
      </c>
      <c r="B8" s="1" t="s">
        <v>11</v>
      </c>
      <c r="C8" s="1" t="s">
        <v>261</v>
      </c>
    </row>
    <row r="9" spans="1:3" x14ac:dyDescent="0.35">
      <c r="A9" t="s">
        <v>12</v>
      </c>
      <c r="B9" t="s">
        <v>13</v>
      </c>
      <c r="C9" t="s">
        <v>262</v>
      </c>
    </row>
    <row r="11" spans="1:3" x14ac:dyDescent="0.35">
      <c r="A11" t="s">
        <v>14</v>
      </c>
      <c r="B11" t="s">
        <v>15</v>
      </c>
      <c r="C11" t="s">
        <v>263</v>
      </c>
    </row>
    <row r="12" spans="1:3" x14ac:dyDescent="0.35">
      <c r="A12" t="s">
        <v>16</v>
      </c>
      <c r="B12" s="3">
        <v>149</v>
      </c>
      <c r="C12" s="3">
        <v>169</v>
      </c>
    </row>
    <row r="13" spans="1:3" x14ac:dyDescent="0.35">
      <c r="A13" t="s">
        <v>17</v>
      </c>
      <c r="B13" s="3">
        <v>2500</v>
      </c>
      <c r="C13" s="3">
        <v>2500</v>
      </c>
    </row>
    <row r="14" spans="1:3" x14ac:dyDescent="0.35">
      <c r="A14" t="s">
        <v>18</v>
      </c>
      <c r="B14" t="s">
        <v>19</v>
      </c>
      <c r="C14" t="s">
        <v>264</v>
      </c>
    </row>
    <row r="16" spans="1:3" x14ac:dyDescent="0.35">
      <c r="A16" t="s">
        <v>27</v>
      </c>
      <c r="B16" s="3">
        <v>125</v>
      </c>
      <c r="C16" s="3">
        <v>125</v>
      </c>
    </row>
    <row r="18" spans="1:3" x14ac:dyDescent="0.35">
      <c r="B18" t="s">
        <v>212</v>
      </c>
      <c r="C18" t="s">
        <v>212</v>
      </c>
    </row>
    <row r="19" spans="1:3" x14ac:dyDescent="0.35">
      <c r="B19" t="s">
        <v>213</v>
      </c>
      <c r="C19" t="s">
        <v>213</v>
      </c>
    </row>
    <row r="20" spans="1:3" x14ac:dyDescent="0.35">
      <c r="A20" t="s">
        <v>214</v>
      </c>
      <c r="B20" s="3">
        <v>45</v>
      </c>
      <c r="C20" s="3">
        <v>45</v>
      </c>
    </row>
    <row r="21" spans="1:3" x14ac:dyDescent="0.35">
      <c r="A21" t="s">
        <v>215</v>
      </c>
      <c r="B21" s="53">
        <v>0.22</v>
      </c>
      <c r="C21" s="53">
        <v>0.28000000000000003</v>
      </c>
    </row>
    <row r="22" spans="1:3" x14ac:dyDescent="0.35">
      <c r="A22" t="s">
        <v>216</v>
      </c>
      <c r="B22" s="54">
        <v>0.10199999999999999</v>
      </c>
      <c r="C22" s="54">
        <v>0.10199999999999999</v>
      </c>
    </row>
  </sheetData>
  <hyperlinks>
    <hyperlink ref="B8" r:id="rId1" xr:uid="{60B9FA98-4945-42F2-95DD-FD3F2E8382CA}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778AC-B68E-4E39-8E08-3867B51BAE8D}">
  <dimension ref="A1:J28"/>
  <sheetViews>
    <sheetView workbookViewId="0">
      <selection activeCell="D1" sqref="D1"/>
    </sheetView>
  </sheetViews>
  <sheetFormatPr defaultRowHeight="14.5" x14ac:dyDescent="0.35"/>
  <cols>
    <col min="1" max="1" width="17.7265625" bestFit="1" customWidth="1"/>
    <col min="2" max="4" width="28.1796875" style="55" customWidth="1"/>
    <col min="7" max="7" width="46" customWidth="1"/>
    <col min="8" max="8" width="15.1796875" bestFit="1" customWidth="1"/>
  </cols>
  <sheetData>
    <row r="1" spans="1:10" x14ac:dyDescent="0.35">
      <c r="B1" s="55" t="s">
        <v>251</v>
      </c>
      <c r="C1" s="55" t="s">
        <v>252</v>
      </c>
      <c r="D1" s="55" t="s">
        <v>265</v>
      </c>
    </row>
    <row r="2" spans="1:10" x14ac:dyDescent="0.35">
      <c r="A2" t="s">
        <v>3</v>
      </c>
      <c r="B2" s="56">
        <v>25</v>
      </c>
      <c r="C2" s="56">
        <v>25</v>
      </c>
      <c r="D2" s="56">
        <v>25</v>
      </c>
      <c r="H2" t="s">
        <v>230</v>
      </c>
    </row>
    <row r="3" spans="1:10" x14ac:dyDescent="0.35">
      <c r="A3" t="s">
        <v>27</v>
      </c>
      <c r="B3" s="55">
        <v>125</v>
      </c>
      <c r="C3" s="55">
        <v>125</v>
      </c>
      <c r="D3" s="55">
        <v>75</v>
      </c>
      <c r="H3" t="s">
        <v>231</v>
      </c>
      <c r="I3" s="55">
        <v>9</v>
      </c>
    </row>
    <row r="4" spans="1:10" x14ac:dyDescent="0.35">
      <c r="A4" t="s">
        <v>226</v>
      </c>
      <c r="B4" s="55">
        <v>90</v>
      </c>
      <c r="C4" s="55">
        <v>140</v>
      </c>
      <c r="D4" s="55">
        <v>50</v>
      </c>
      <c r="H4" t="s">
        <v>232</v>
      </c>
      <c r="I4" s="55">
        <v>8</v>
      </c>
    </row>
    <row r="5" spans="1:10" x14ac:dyDescent="0.35">
      <c r="A5" t="s">
        <v>254</v>
      </c>
      <c r="B5" s="55">
        <v>149</v>
      </c>
      <c r="C5" s="55">
        <v>169</v>
      </c>
      <c r="D5" s="55">
        <v>169</v>
      </c>
      <c r="E5" t="s">
        <v>256</v>
      </c>
      <c r="H5" t="s">
        <v>233</v>
      </c>
      <c r="I5" s="55">
        <v>7</v>
      </c>
    </row>
    <row r="6" spans="1:10" x14ac:dyDescent="0.35">
      <c r="A6" t="s">
        <v>255</v>
      </c>
      <c r="B6" s="55">
        <v>45</v>
      </c>
      <c r="C6" s="55">
        <v>49</v>
      </c>
      <c r="D6" s="55">
        <v>49</v>
      </c>
      <c r="E6" t="s">
        <v>256</v>
      </c>
      <c r="H6" t="s">
        <v>234</v>
      </c>
      <c r="I6" s="55">
        <v>5</v>
      </c>
    </row>
    <row r="7" spans="1:10" x14ac:dyDescent="0.35">
      <c r="H7" t="s">
        <v>235</v>
      </c>
      <c r="I7" s="55">
        <v>9</v>
      </c>
    </row>
    <row r="8" spans="1:10" x14ac:dyDescent="0.35">
      <c r="A8" s="4" t="s">
        <v>217</v>
      </c>
      <c r="H8" t="s">
        <v>236</v>
      </c>
      <c r="I8" s="55">
        <v>7</v>
      </c>
    </row>
    <row r="9" spans="1:10" x14ac:dyDescent="0.35">
      <c r="A9" t="s">
        <v>218</v>
      </c>
      <c r="B9" s="55">
        <f>B2*B3</f>
        <v>3125</v>
      </c>
      <c r="C9" s="55">
        <f>C2*C3</f>
        <v>3125</v>
      </c>
      <c r="D9" s="55">
        <f>D2*D3</f>
        <v>1875</v>
      </c>
      <c r="H9" t="s">
        <v>237</v>
      </c>
      <c r="I9" s="55">
        <v>4</v>
      </c>
    </row>
    <row r="10" spans="1:10" x14ac:dyDescent="0.35">
      <c r="A10" t="s">
        <v>225</v>
      </c>
      <c r="B10" s="55">
        <v>2500</v>
      </c>
      <c r="C10" s="55">
        <v>2500</v>
      </c>
      <c r="D10" s="55">
        <v>2500</v>
      </c>
      <c r="H10" t="s">
        <v>238</v>
      </c>
      <c r="I10" s="55">
        <v>5</v>
      </c>
    </row>
    <row r="11" spans="1:10" x14ac:dyDescent="0.35">
      <c r="A11" t="s">
        <v>219</v>
      </c>
      <c r="H11" t="s">
        <v>239</v>
      </c>
      <c r="I11" s="55">
        <v>4</v>
      </c>
    </row>
    <row r="12" spans="1:10" x14ac:dyDescent="0.35">
      <c r="A12" s="4" t="s">
        <v>220</v>
      </c>
      <c r="B12" s="55">
        <f>SUM(B9:B11)</f>
        <v>5625</v>
      </c>
      <c r="C12" s="55">
        <f>SUM(C9:C11)</f>
        <v>5625</v>
      </c>
      <c r="D12" s="55">
        <f>SUM(D9:D11)</f>
        <v>4375</v>
      </c>
    </row>
    <row r="13" spans="1:10" x14ac:dyDescent="0.35">
      <c r="H13" t="s">
        <v>243</v>
      </c>
      <c r="I13" s="57">
        <v>7</v>
      </c>
    </row>
    <row r="14" spans="1:10" x14ac:dyDescent="0.35">
      <c r="A14" s="4" t="s">
        <v>221</v>
      </c>
    </row>
    <row r="15" spans="1:10" x14ac:dyDescent="0.35">
      <c r="A15" t="s">
        <v>222</v>
      </c>
      <c r="B15" s="55">
        <v>0</v>
      </c>
      <c r="C15" s="55">
        <v>0</v>
      </c>
      <c r="D15" s="55">
        <v>0</v>
      </c>
      <c r="I15" s="57">
        <f>C2*2*I13</f>
        <v>350</v>
      </c>
      <c r="J15" t="s">
        <v>242</v>
      </c>
    </row>
    <row r="16" spans="1:10" x14ac:dyDescent="0.35">
      <c r="A16" t="s">
        <v>241</v>
      </c>
      <c r="B16" s="55">
        <f>50*25</f>
        <v>1250</v>
      </c>
      <c r="C16" s="55">
        <v>0</v>
      </c>
      <c r="D16" s="55">
        <v>0</v>
      </c>
      <c r="J16" t="s">
        <v>244</v>
      </c>
    </row>
    <row r="17" spans="1:5" x14ac:dyDescent="0.35">
      <c r="A17" t="s">
        <v>245</v>
      </c>
      <c r="B17" s="55">
        <f>(B2*B4)+$I15</f>
        <v>2600</v>
      </c>
      <c r="C17" s="55">
        <f>(C2*C4)</f>
        <v>3500</v>
      </c>
      <c r="D17" s="55">
        <f>(D2*D4)</f>
        <v>1250</v>
      </c>
    </row>
    <row r="18" spans="1:5" x14ac:dyDescent="0.35">
      <c r="A18" t="s">
        <v>246</v>
      </c>
      <c r="B18" s="55">
        <f>75+23+34+(6*B2)</f>
        <v>282</v>
      </c>
      <c r="C18" s="55">
        <f>34*C2</f>
        <v>850</v>
      </c>
      <c r="D18" s="55">
        <f>(D2*D4)</f>
        <v>1250</v>
      </c>
    </row>
    <row r="19" spans="1:5" x14ac:dyDescent="0.35">
      <c r="A19" t="s">
        <v>229</v>
      </c>
      <c r="B19" s="55">
        <f>(B17+B18)*'General Info'!$B21</f>
        <v>634.04</v>
      </c>
      <c r="C19" s="55">
        <f>(C17+C18)*'General Info'!$C21</f>
        <v>1218.0000000000002</v>
      </c>
      <c r="D19" s="55">
        <f>(D17+D18)*'General Info'!$C21</f>
        <v>700.00000000000011</v>
      </c>
    </row>
    <row r="20" spans="1:5" x14ac:dyDescent="0.35">
      <c r="A20" t="s">
        <v>228</v>
      </c>
      <c r="B20" s="55">
        <f>(B17+B18)*0.25</f>
        <v>720.5</v>
      </c>
      <c r="C20" s="55">
        <f>(C17+C18)*0.25</f>
        <v>1087.5</v>
      </c>
      <c r="D20" s="55">
        <f>(D17+D18)*0.25</f>
        <v>625</v>
      </c>
    </row>
    <row r="21" spans="1:5" x14ac:dyDescent="0.35">
      <c r="A21" t="s">
        <v>227</v>
      </c>
      <c r="B21" s="55">
        <f>(B17+B18)*'General Info'!$B22</f>
        <v>293.964</v>
      </c>
      <c r="C21" s="55">
        <f>(C17+C18)*'General Info'!$C22</f>
        <v>443.7</v>
      </c>
      <c r="D21" s="55">
        <f>(D17+D18)*'General Info'!$C22</f>
        <v>254.99999999999997</v>
      </c>
    </row>
    <row r="22" spans="1:5" x14ac:dyDescent="0.35">
      <c r="A22" t="s">
        <v>253</v>
      </c>
      <c r="B22" s="55">
        <v>0</v>
      </c>
      <c r="C22" s="55">
        <v>0</v>
      </c>
      <c r="D22" s="55">
        <v>0</v>
      </c>
    </row>
    <row r="23" spans="1:5" x14ac:dyDescent="0.35">
      <c r="A23" t="s">
        <v>223</v>
      </c>
      <c r="B23" s="55">
        <v>0</v>
      </c>
      <c r="C23" s="55">
        <v>0</v>
      </c>
      <c r="D23" s="55">
        <v>0</v>
      </c>
      <c r="E23" t="s">
        <v>240</v>
      </c>
    </row>
    <row r="24" spans="1:5" x14ac:dyDescent="0.35">
      <c r="A24" s="4" t="s">
        <v>220</v>
      </c>
      <c r="B24" s="55">
        <f>SUM(B15:B23)</f>
        <v>5780.5039999999999</v>
      </c>
      <c r="C24" s="55">
        <f>SUM(C15:C23)</f>
        <v>7099.2</v>
      </c>
      <c r="D24" s="55">
        <f>SUM(D15:D23)</f>
        <v>4080</v>
      </c>
    </row>
    <row r="26" spans="1:5" x14ac:dyDescent="0.35">
      <c r="A26" s="4" t="s">
        <v>224</v>
      </c>
      <c r="B26" s="55">
        <f>B12-B24</f>
        <v>-155.50399999999991</v>
      </c>
      <c r="C26" s="55">
        <f>C12-C24</f>
        <v>-1474.1999999999998</v>
      </c>
      <c r="D26" s="55">
        <f>D12-D24</f>
        <v>295</v>
      </c>
    </row>
    <row r="28" spans="1:5" x14ac:dyDescent="0.35">
      <c r="A28" s="4" t="s">
        <v>257</v>
      </c>
      <c r="B28" s="55">
        <v>2500</v>
      </c>
      <c r="C28" s="55">
        <v>2500</v>
      </c>
      <c r="D28" s="55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FBE97-3709-45E7-B7CC-A546CB0818C3}">
  <sheetPr>
    <pageSetUpPr fitToPage="1"/>
  </sheetPr>
  <dimension ref="A1:F44"/>
  <sheetViews>
    <sheetView tabSelected="1" topLeftCell="A13" workbookViewId="0">
      <selection activeCell="C28" sqref="C28"/>
    </sheetView>
  </sheetViews>
  <sheetFormatPr defaultRowHeight="14.5" x14ac:dyDescent="0.35"/>
  <cols>
    <col min="1" max="2" width="12.81640625" bestFit="1" customWidth="1"/>
    <col min="3" max="3" width="62.26953125" bestFit="1" customWidth="1"/>
    <col min="4" max="4" width="18.1796875" bestFit="1" customWidth="1"/>
    <col min="5" max="5" width="51.26953125" customWidth="1"/>
  </cols>
  <sheetData>
    <row r="1" spans="1:5" s="4" customFormat="1" x14ac:dyDescent="0.35">
      <c r="A1" s="4" t="s">
        <v>20</v>
      </c>
    </row>
    <row r="2" spans="1:5" s="4" customFormat="1" x14ac:dyDescent="0.35">
      <c r="B2" s="4" t="s">
        <v>23</v>
      </c>
      <c r="C2" s="4" t="s">
        <v>24</v>
      </c>
      <c r="D2" s="4" t="s">
        <v>25</v>
      </c>
    </row>
    <row r="3" spans="1:5" x14ac:dyDescent="0.35">
      <c r="B3" t="s">
        <v>21</v>
      </c>
      <c r="C3" t="s">
        <v>22</v>
      </c>
      <c r="D3" t="s">
        <v>26</v>
      </c>
    </row>
    <row r="4" spans="1:5" x14ac:dyDescent="0.35">
      <c r="B4" t="s">
        <v>179</v>
      </c>
      <c r="C4" t="s">
        <v>180</v>
      </c>
      <c r="D4" t="s">
        <v>181</v>
      </c>
    </row>
    <row r="5" spans="1:5" x14ac:dyDescent="0.35">
      <c r="C5" s="78" t="s">
        <v>247</v>
      </c>
      <c r="D5" t="s">
        <v>271</v>
      </c>
    </row>
    <row r="6" spans="1:5" x14ac:dyDescent="0.35">
      <c r="C6" t="s">
        <v>267</v>
      </c>
      <c r="D6" t="s">
        <v>271</v>
      </c>
    </row>
    <row r="7" spans="1:5" x14ac:dyDescent="0.35">
      <c r="C7" s="78" t="s">
        <v>248</v>
      </c>
      <c r="D7" t="s">
        <v>273</v>
      </c>
    </row>
    <row r="8" spans="1:5" x14ac:dyDescent="0.35">
      <c r="C8" s="78" t="s">
        <v>249</v>
      </c>
      <c r="D8" t="s">
        <v>271</v>
      </c>
    </row>
    <row r="9" spans="1:5" x14ac:dyDescent="0.35">
      <c r="C9" s="78" t="s">
        <v>250</v>
      </c>
      <c r="D9" t="s">
        <v>270</v>
      </c>
    </row>
    <row r="10" spans="1:5" x14ac:dyDescent="0.35">
      <c r="C10" s="78" t="s">
        <v>266</v>
      </c>
    </row>
    <row r="11" spans="1:5" x14ac:dyDescent="0.35">
      <c r="C11" s="78" t="s">
        <v>268</v>
      </c>
      <c r="D11" t="s">
        <v>270</v>
      </c>
    </row>
    <row r="12" spans="1:5" x14ac:dyDescent="0.35">
      <c r="C12" s="78" t="s">
        <v>269</v>
      </c>
      <c r="D12" t="s">
        <v>272</v>
      </c>
    </row>
    <row r="15" spans="1:5" ht="28.5" x14ac:dyDescent="0.65">
      <c r="A15" s="112" t="s">
        <v>318</v>
      </c>
      <c r="B15" s="112"/>
      <c r="C15" s="112"/>
      <c r="D15" s="112"/>
      <c r="E15" s="112"/>
    </row>
    <row r="16" spans="1:5" ht="15" thickBot="1" x14ac:dyDescent="0.4"/>
    <row r="17" spans="1:6" x14ac:dyDescent="0.35">
      <c r="A17" s="58" t="s">
        <v>182</v>
      </c>
      <c r="B17" s="59" t="s">
        <v>28</v>
      </c>
      <c r="C17" s="60" t="s">
        <v>29</v>
      </c>
      <c r="D17" s="59" t="s">
        <v>30</v>
      </c>
      <c r="E17" s="61" t="s">
        <v>274</v>
      </c>
    </row>
    <row r="18" spans="1:6" x14ac:dyDescent="0.35">
      <c r="A18" s="62"/>
      <c r="B18" s="77"/>
      <c r="C18" s="64" t="s">
        <v>276</v>
      </c>
      <c r="D18" s="63"/>
      <c r="E18" s="65"/>
    </row>
    <row r="19" spans="1:6" x14ac:dyDescent="0.35">
      <c r="A19" s="62">
        <v>0.35416666666666669</v>
      </c>
      <c r="B19" s="77">
        <v>1.3888888888888888E-2</v>
      </c>
      <c r="C19" s="68" t="s">
        <v>317</v>
      </c>
      <c r="D19" s="69" t="s">
        <v>290</v>
      </c>
      <c r="E19" s="70"/>
      <c r="F19" t="s">
        <v>319</v>
      </c>
    </row>
    <row r="20" spans="1:6" x14ac:dyDescent="0.35">
      <c r="A20" s="66">
        <f t="shared" ref="A20:A33" si="0">A19+B19</f>
        <v>0.36805555555555558</v>
      </c>
      <c r="B20" s="67">
        <v>3.472222222222222E-3</v>
      </c>
      <c r="C20" s="68" t="s">
        <v>43</v>
      </c>
      <c r="D20" s="69" t="s">
        <v>290</v>
      </c>
      <c r="E20" s="70"/>
      <c r="F20" t="s">
        <v>321</v>
      </c>
    </row>
    <row r="21" spans="1:6" x14ac:dyDescent="0.35">
      <c r="A21" s="66">
        <f t="shared" si="0"/>
        <v>0.37152777777777779</v>
      </c>
      <c r="B21" s="67">
        <v>3.125E-2</v>
      </c>
      <c r="C21" s="68" t="s">
        <v>313</v>
      </c>
      <c r="D21" s="69" t="s">
        <v>290</v>
      </c>
      <c r="E21" s="70" t="s">
        <v>293</v>
      </c>
      <c r="F21" t="s">
        <v>322</v>
      </c>
    </row>
    <row r="22" spans="1:6" x14ac:dyDescent="0.35">
      <c r="A22" s="66">
        <f t="shared" si="0"/>
        <v>0.40277777777777779</v>
      </c>
      <c r="B22" s="67">
        <v>2.0833333333333332E-2</v>
      </c>
      <c r="C22" s="68" t="s">
        <v>315</v>
      </c>
      <c r="D22" s="69" t="s">
        <v>290</v>
      </c>
      <c r="E22" s="70" t="s">
        <v>316</v>
      </c>
      <c r="F22" t="s">
        <v>323</v>
      </c>
    </row>
    <row r="23" spans="1:6" ht="25" x14ac:dyDescent="0.35">
      <c r="A23" s="66">
        <f t="shared" si="0"/>
        <v>0.4236111111111111</v>
      </c>
      <c r="B23" s="72">
        <v>1.3888888888888888E-2</v>
      </c>
      <c r="C23" s="68" t="s">
        <v>294</v>
      </c>
      <c r="D23" s="69" t="s">
        <v>290</v>
      </c>
      <c r="E23" s="79"/>
      <c r="F23" t="s">
        <v>324</v>
      </c>
    </row>
    <row r="24" spans="1:6" x14ac:dyDescent="0.35">
      <c r="A24" s="66">
        <f t="shared" si="0"/>
        <v>0.4375</v>
      </c>
      <c r="B24" s="67">
        <v>1.0416666666666666E-2</v>
      </c>
      <c r="C24" s="68" t="s">
        <v>47</v>
      </c>
      <c r="D24" s="69"/>
      <c r="E24" s="70"/>
    </row>
    <row r="25" spans="1:6" x14ac:dyDescent="0.35">
      <c r="A25" s="66">
        <f t="shared" si="0"/>
        <v>0.44791666666666669</v>
      </c>
      <c r="B25" s="67">
        <v>5.2083333333333336E-2</v>
      </c>
      <c r="C25" s="68" t="s">
        <v>295</v>
      </c>
      <c r="D25" s="69" t="s">
        <v>312</v>
      </c>
      <c r="E25" s="70"/>
      <c r="F25" t="s">
        <v>325</v>
      </c>
    </row>
    <row r="26" spans="1:6" x14ac:dyDescent="0.35">
      <c r="A26" s="66">
        <f t="shared" si="0"/>
        <v>0.5</v>
      </c>
      <c r="B26" s="67">
        <v>6.25E-2</v>
      </c>
      <c r="C26" s="68" t="s">
        <v>277</v>
      </c>
      <c r="D26" s="69"/>
      <c r="E26" s="70"/>
    </row>
    <row r="27" spans="1:6" ht="25" x14ac:dyDescent="0.35">
      <c r="A27" s="66">
        <f t="shared" si="0"/>
        <v>0.5625</v>
      </c>
      <c r="B27" s="67">
        <v>2.0833333333333332E-2</v>
      </c>
      <c r="C27" s="68" t="s">
        <v>279</v>
      </c>
      <c r="D27" s="69" t="s">
        <v>299</v>
      </c>
      <c r="E27" s="70"/>
      <c r="F27" t="s">
        <v>326</v>
      </c>
    </row>
    <row r="28" spans="1:6" ht="25" x14ac:dyDescent="0.35">
      <c r="A28" s="66">
        <f t="shared" si="0"/>
        <v>0.58333333333333337</v>
      </c>
      <c r="B28" s="72">
        <v>2.0833333333333332E-2</v>
      </c>
      <c r="C28" s="68" t="s">
        <v>296</v>
      </c>
      <c r="D28" s="69" t="s">
        <v>203</v>
      </c>
      <c r="E28" s="79" t="s">
        <v>283</v>
      </c>
      <c r="F28" t="s">
        <v>327</v>
      </c>
    </row>
    <row r="29" spans="1:6" ht="25" x14ac:dyDescent="0.35">
      <c r="A29" s="66">
        <f t="shared" si="0"/>
        <v>0.60416666666666674</v>
      </c>
      <c r="B29" s="67">
        <v>1.0416666666666666E-2</v>
      </c>
      <c r="C29" s="68" t="s">
        <v>286</v>
      </c>
      <c r="D29" s="69" t="s">
        <v>280</v>
      </c>
      <c r="E29" s="79" t="s">
        <v>292</v>
      </c>
      <c r="F29" t="s">
        <v>328</v>
      </c>
    </row>
    <row r="30" spans="1:6" ht="25" x14ac:dyDescent="0.35">
      <c r="A30" s="66">
        <f t="shared" si="0"/>
        <v>0.61458333333333337</v>
      </c>
      <c r="B30" s="67">
        <v>1.0416666666666666E-2</v>
      </c>
      <c r="C30" s="68" t="s">
        <v>297</v>
      </c>
      <c r="D30" s="69" t="s">
        <v>280</v>
      </c>
      <c r="E30" s="79" t="s">
        <v>298</v>
      </c>
      <c r="F30" t="s">
        <v>329</v>
      </c>
    </row>
    <row r="31" spans="1:6" x14ac:dyDescent="0.35">
      <c r="A31" s="66">
        <f t="shared" si="0"/>
        <v>0.625</v>
      </c>
      <c r="B31" s="67">
        <v>1.0416666666666666E-2</v>
      </c>
      <c r="C31" s="68" t="s">
        <v>47</v>
      </c>
      <c r="D31" s="69"/>
      <c r="E31" s="70"/>
    </row>
    <row r="32" spans="1:6" ht="25" x14ac:dyDescent="0.35">
      <c r="A32" s="66">
        <f t="shared" si="0"/>
        <v>0.63541666666666663</v>
      </c>
      <c r="B32" s="67">
        <v>7.2916666666666671E-2</v>
      </c>
      <c r="C32" s="68" t="s">
        <v>278</v>
      </c>
      <c r="D32" s="69" t="s">
        <v>291</v>
      </c>
      <c r="E32" s="79" t="s">
        <v>289</v>
      </c>
      <c r="F32" t="s">
        <v>320</v>
      </c>
    </row>
    <row r="33" spans="1:6" x14ac:dyDescent="0.35">
      <c r="A33" s="66">
        <f t="shared" si="0"/>
        <v>0.70833333333333326</v>
      </c>
      <c r="B33" s="67">
        <v>0</v>
      </c>
      <c r="C33" s="68" t="s">
        <v>211</v>
      </c>
      <c r="D33" s="69"/>
      <c r="E33" s="70"/>
    </row>
    <row r="34" spans="1:6" x14ac:dyDescent="0.35">
      <c r="A34" s="66"/>
      <c r="B34" s="69"/>
      <c r="C34" s="68"/>
      <c r="D34" s="69"/>
      <c r="E34" s="70"/>
    </row>
    <row r="35" spans="1:6" ht="62.5" x14ac:dyDescent="0.35">
      <c r="A35" s="62">
        <v>0.79166666666666663</v>
      </c>
      <c r="B35" s="67">
        <v>0.875</v>
      </c>
      <c r="C35" s="68" t="s">
        <v>314</v>
      </c>
      <c r="D35" s="69" t="s">
        <v>194</v>
      </c>
      <c r="E35" s="113" t="s">
        <v>332</v>
      </c>
    </row>
    <row r="36" spans="1:6" x14ac:dyDescent="0.35">
      <c r="A36" s="62"/>
      <c r="B36" s="67"/>
      <c r="C36" s="68"/>
      <c r="D36" s="69"/>
      <c r="E36" s="70"/>
    </row>
    <row r="37" spans="1:6" x14ac:dyDescent="0.35">
      <c r="A37" s="66"/>
      <c r="B37" s="69"/>
      <c r="C37" s="68"/>
      <c r="D37" s="69"/>
      <c r="E37" s="70"/>
    </row>
    <row r="38" spans="1:6" x14ac:dyDescent="0.35">
      <c r="A38" s="66"/>
      <c r="B38" s="69"/>
      <c r="C38" s="71" t="s">
        <v>275</v>
      </c>
      <c r="D38" s="69"/>
      <c r="E38" s="70"/>
    </row>
    <row r="39" spans="1:6" ht="50" x14ac:dyDescent="0.35">
      <c r="A39" s="66">
        <v>0.35416666666666669</v>
      </c>
      <c r="B39" s="72">
        <v>4.1666666666666664E-2</v>
      </c>
      <c r="C39" s="68" t="s">
        <v>284</v>
      </c>
      <c r="D39" s="69" t="s">
        <v>281</v>
      </c>
      <c r="E39" s="79" t="s">
        <v>282</v>
      </c>
      <c r="F39" t="s">
        <v>330</v>
      </c>
    </row>
    <row r="40" spans="1:6" ht="25" x14ac:dyDescent="0.35">
      <c r="A40" s="66">
        <f t="shared" ref="A40:A43" si="1">A39+B39</f>
        <v>0.39583333333333337</v>
      </c>
      <c r="B40" s="72">
        <v>4.1666666666666664E-2</v>
      </c>
      <c r="C40" s="68" t="s">
        <v>287</v>
      </c>
      <c r="D40" s="69" t="s">
        <v>280</v>
      </c>
      <c r="E40" s="79" t="s">
        <v>285</v>
      </c>
      <c r="F40" t="s">
        <v>331</v>
      </c>
    </row>
    <row r="41" spans="1:6" x14ac:dyDescent="0.35">
      <c r="A41" s="66">
        <f t="shared" si="1"/>
        <v>0.43750000000000006</v>
      </c>
      <c r="B41" s="67">
        <v>1.0416666666666666E-2</v>
      </c>
      <c r="C41" s="68" t="s">
        <v>47</v>
      </c>
      <c r="D41" s="69"/>
      <c r="E41" s="70"/>
    </row>
    <row r="42" spans="1:6" ht="25" x14ac:dyDescent="0.35">
      <c r="A42" s="66">
        <f t="shared" si="1"/>
        <v>0.44791666666666674</v>
      </c>
      <c r="B42" s="72">
        <v>6.25E-2</v>
      </c>
      <c r="C42" s="68" t="s">
        <v>288</v>
      </c>
      <c r="D42" s="69" t="s">
        <v>280</v>
      </c>
      <c r="E42" s="79" t="s">
        <v>285</v>
      </c>
    </row>
    <row r="43" spans="1:6" x14ac:dyDescent="0.35">
      <c r="A43" s="66">
        <f t="shared" si="1"/>
        <v>0.51041666666666674</v>
      </c>
      <c r="B43" s="67">
        <v>0</v>
      </c>
      <c r="C43" s="68" t="s">
        <v>211</v>
      </c>
      <c r="D43" s="69"/>
      <c r="E43" s="70"/>
    </row>
    <row r="44" spans="1:6" ht="15" thickBot="1" x14ac:dyDescent="0.4">
      <c r="A44" s="73"/>
      <c r="B44" s="74"/>
      <c r="C44" s="74"/>
      <c r="D44" s="75"/>
      <c r="E44" s="76"/>
    </row>
  </sheetData>
  <mergeCells count="1">
    <mergeCell ref="A15:E15"/>
  </mergeCells>
  <pageMargins left="0.7" right="0.7" top="0.75" bottom="0.75" header="0.3" footer="0.3"/>
  <pageSetup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75253-38C0-442F-8D16-040D8E5FF9DB}">
  <dimension ref="A1:A14"/>
  <sheetViews>
    <sheetView workbookViewId="0">
      <selection activeCell="A16" sqref="A16"/>
    </sheetView>
  </sheetViews>
  <sheetFormatPr defaultRowHeight="14.5" x14ac:dyDescent="0.35"/>
  <sheetData>
    <row r="1" spans="1:1" x14ac:dyDescent="0.35">
      <c r="A1" t="s">
        <v>300</v>
      </c>
    </row>
    <row r="2" spans="1:1" x14ac:dyDescent="0.35">
      <c r="A2" t="s">
        <v>301</v>
      </c>
    </row>
    <row r="3" spans="1:1" x14ac:dyDescent="0.35">
      <c r="A3" t="s">
        <v>302</v>
      </c>
    </row>
    <row r="4" spans="1:1" x14ac:dyDescent="0.35">
      <c r="A4" t="s">
        <v>303</v>
      </c>
    </row>
    <row r="5" spans="1:1" x14ac:dyDescent="0.35">
      <c r="A5" t="s">
        <v>304</v>
      </c>
    </row>
    <row r="6" spans="1:1" x14ac:dyDescent="0.35">
      <c r="A6" t="s">
        <v>305</v>
      </c>
    </row>
    <row r="8" spans="1:1" x14ac:dyDescent="0.35">
      <c r="A8" t="s">
        <v>307</v>
      </c>
    </row>
    <row r="9" spans="1:1" x14ac:dyDescent="0.35">
      <c r="A9" t="s">
        <v>306</v>
      </c>
    </row>
    <row r="10" spans="1:1" x14ac:dyDescent="0.35">
      <c r="A10" t="s">
        <v>308</v>
      </c>
    </row>
    <row r="11" spans="1:1" x14ac:dyDescent="0.35">
      <c r="A11" t="s">
        <v>309</v>
      </c>
    </row>
    <row r="12" spans="1:1" x14ac:dyDescent="0.35">
      <c r="A12" t="s">
        <v>310</v>
      </c>
    </row>
    <row r="14" spans="1:1" x14ac:dyDescent="0.35">
      <c r="A14" t="s">
        <v>311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57494-0ECF-46A6-B9FE-26EFCD72E3E7}">
  <dimension ref="A1:C31"/>
  <sheetViews>
    <sheetView workbookViewId="0">
      <selection activeCell="B15" sqref="B15"/>
    </sheetView>
  </sheetViews>
  <sheetFormatPr defaultRowHeight="14.5" x14ac:dyDescent="0.35"/>
  <cols>
    <col min="1" max="1" width="8.7265625" bestFit="1" customWidth="1"/>
    <col min="2" max="2" width="40.7265625" bestFit="1" customWidth="1"/>
    <col min="3" max="3" width="28.81640625" bestFit="1" customWidth="1"/>
  </cols>
  <sheetData>
    <row r="1" spans="1:3" ht="15" thickBot="1" x14ac:dyDescent="0.4">
      <c r="A1" s="5" t="s">
        <v>28</v>
      </c>
      <c r="B1" s="5" t="s">
        <v>29</v>
      </c>
      <c r="C1" s="5" t="s">
        <v>30</v>
      </c>
    </row>
    <row r="2" spans="1:3" ht="15" thickBot="1" x14ac:dyDescent="0.4">
      <c r="A2" s="6"/>
      <c r="B2" s="7" t="s">
        <v>31</v>
      </c>
      <c r="C2" s="6"/>
    </row>
    <row r="3" spans="1:3" ht="15" thickBot="1" x14ac:dyDescent="0.4">
      <c r="A3" s="8">
        <v>2.0833333333333332E-2</v>
      </c>
      <c r="B3" s="6" t="s">
        <v>32</v>
      </c>
      <c r="C3" s="6" t="s">
        <v>33</v>
      </c>
    </row>
    <row r="4" spans="1:3" ht="15" thickBot="1" x14ac:dyDescent="0.4">
      <c r="A4" s="8">
        <v>2.0833333333333332E-2</v>
      </c>
      <c r="B4" s="6" t="s">
        <v>34</v>
      </c>
      <c r="C4" s="6" t="s">
        <v>33</v>
      </c>
    </row>
    <row r="5" spans="1:3" ht="15" thickBot="1" x14ac:dyDescent="0.4">
      <c r="A5" s="8">
        <v>2.0833333333333332E-2</v>
      </c>
      <c r="B5" s="6" t="s">
        <v>35</v>
      </c>
      <c r="C5" s="6" t="s">
        <v>33</v>
      </c>
    </row>
    <row r="6" spans="1:3" ht="15" thickBot="1" x14ac:dyDescent="0.4">
      <c r="A6" s="8">
        <v>2.0833333333333332E-2</v>
      </c>
      <c r="B6" s="6" t="s">
        <v>36</v>
      </c>
      <c r="C6" s="6" t="s">
        <v>33</v>
      </c>
    </row>
    <row r="7" spans="1:3" ht="15" thickBot="1" x14ac:dyDescent="0.4">
      <c r="A7" s="8">
        <v>4.1666666666666664E-2</v>
      </c>
      <c r="B7" s="6" t="s">
        <v>37</v>
      </c>
      <c r="C7" s="6"/>
    </row>
    <row r="8" spans="1:3" ht="15" thickBot="1" x14ac:dyDescent="0.4">
      <c r="A8" s="6"/>
      <c r="B8" s="6" t="s">
        <v>38</v>
      </c>
      <c r="C8" s="6"/>
    </row>
    <row r="9" spans="1:3" ht="15" thickBot="1" x14ac:dyDescent="0.4">
      <c r="A9" s="6"/>
      <c r="B9" s="6"/>
      <c r="C9" s="6"/>
    </row>
    <row r="10" spans="1:3" ht="15" thickBot="1" x14ac:dyDescent="0.4">
      <c r="A10" s="6"/>
      <c r="B10" s="7" t="s">
        <v>39</v>
      </c>
      <c r="C10" s="6"/>
    </row>
    <row r="11" spans="1:3" x14ac:dyDescent="0.35">
      <c r="A11" s="80">
        <v>1.3888888888888888E-2</v>
      </c>
      <c r="B11" s="82" t="s">
        <v>40</v>
      </c>
      <c r="C11" s="9" t="s">
        <v>41</v>
      </c>
    </row>
    <row r="12" spans="1:3" ht="15" thickBot="1" x14ac:dyDescent="0.4">
      <c r="A12" s="81"/>
      <c r="B12" s="83"/>
      <c r="C12" s="10" t="s">
        <v>42</v>
      </c>
    </row>
    <row r="13" spans="1:3" ht="15" thickBot="1" x14ac:dyDescent="0.4">
      <c r="A13" s="8">
        <v>3.472222222222222E-3</v>
      </c>
      <c r="B13" s="6" t="s">
        <v>43</v>
      </c>
      <c r="C13" s="6" t="s">
        <v>41</v>
      </c>
    </row>
    <row r="14" spans="1:3" x14ac:dyDescent="0.35">
      <c r="A14" s="80">
        <v>3.125E-2</v>
      </c>
      <c r="B14" s="9" t="s">
        <v>44</v>
      </c>
      <c r="C14" s="82" t="s">
        <v>46</v>
      </c>
    </row>
    <row r="15" spans="1:3" ht="25.5" thickBot="1" x14ac:dyDescent="0.4">
      <c r="A15" s="81"/>
      <c r="B15" s="10" t="s">
        <v>45</v>
      </c>
      <c r="C15" s="83"/>
    </row>
    <row r="16" spans="1:3" ht="15" thickBot="1" x14ac:dyDescent="0.4">
      <c r="A16" s="8">
        <v>1.0416666666666666E-2</v>
      </c>
      <c r="B16" s="6" t="s">
        <v>47</v>
      </c>
      <c r="C16" s="6"/>
    </row>
    <row r="17" spans="1:3" ht="15" thickBot="1" x14ac:dyDescent="0.4">
      <c r="A17" s="8">
        <v>1.3888888888888888E-2</v>
      </c>
      <c r="B17" s="6" t="s">
        <v>48</v>
      </c>
      <c r="C17" s="6" t="s">
        <v>49</v>
      </c>
    </row>
    <row r="18" spans="1:3" ht="15" thickBot="1" x14ac:dyDescent="0.4">
      <c r="A18" s="8">
        <v>3.125E-2</v>
      </c>
      <c r="B18" s="6" t="s">
        <v>50</v>
      </c>
      <c r="C18" s="6" t="s">
        <v>46</v>
      </c>
    </row>
    <row r="19" spans="1:3" ht="15" thickBot="1" x14ac:dyDescent="0.4">
      <c r="A19" s="8">
        <v>2.0833333333333332E-2</v>
      </c>
      <c r="B19" s="6" t="s">
        <v>51</v>
      </c>
      <c r="C19" s="6" t="s">
        <v>52</v>
      </c>
    </row>
    <row r="20" spans="1:3" ht="15" thickBot="1" x14ac:dyDescent="0.4">
      <c r="A20" s="8">
        <v>2.0833333333333332E-2</v>
      </c>
      <c r="B20" s="6" t="s">
        <v>53</v>
      </c>
      <c r="C20" s="6"/>
    </row>
    <row r="21" spans="1:3" ht="15" thickBot="1" x14ac:dyDescent="0.4">
      <c r="A21" s="8">
        <v>2.0833333333333332E-2</v>
      </c>
      <c r="B21" s="6" t="s">
        <v>54</v>
      </c>
      <c r="C21" s="6" t="s">
        <v>52</v>
      </c>
    </row>
    <row r="22" spans="1:3" ht="15" thickBot="1" x14ac:dyDescent="0.4">
      <c r="A22" s="8">
        <v>4.1666666666666664E-2</v>
      </c>
      <c r="B22" s="6" t="s">
        <v>55</v>
      </c>
      <c r="C22" s="6"/>
    </row>
    <row r="23" spans="1:3" ht="15" thickBot="1" x14ac:dyDescent="0.4">
      <c r="A23" s="8">
        <v>1.3888888888888888E-2</v>
      </c>
      <c r="B23" s="6" t="s">
        <v>56</v>
      </c>
      <c r="C23" s="6" t="s">
        <v>57</v>
      </c>
    </row>
    <row r="24" spans="1:3" ht="15" thickBot="1" x14ac:dyDescent="0.4">
      <c r="A24" s="8">
        <v>1.3888888888888888E-2</v>
      </c>
      <c r="B24" s="6" t="s">
        <v>58</v>
      </c>
      <c r="C24" s="6" t="s">
        <v>57</v>
      </c>
    </row>
    <row r="25" spans="1:3" ht="15" thickBot="1" x14ac:dyDescent="0.4">
      <c r="A25" s="8">
        <v>1.3888888888888888E-2</v>
      </c>
      <c r="B25" s="6" t="s">
        <v>59</v>
      </c>
      <c r="C25" s="6" t="s">
        <v>57</v>
      </c>
    </row>
    <row r="26" spans="1:3" ht="15" thickBot="1" x14ac:dyDescent="0.4">
      <c r="A26" s="8">
        <v>1.0416666666666666E-2</v>
      </c>
      <c r="B26" s="6" t="s">
        <v>47</v>
      </c>
      <c r="C26" s="6"/>
    </row>
    <row r="27" spans="1:3" ht="15" thickBot="1" x14ac:dyDescent="0.4">
      <c r="A27" s="8">
        <v>4.1666666666666664E-2</v>
      </c>
      <c r="B27" s="6" t="s">
        <v>60</v>
      </c>
      <c r="C27" s="6" t="s">
        <v>61</v>
      </c>
    </row>
    <row r="28" spans="1:3" ht="15" thickBot="1" x14ac:dyDescent="0.4">
      <c r="A28" s="8">
        <v>4.1666666666666664E-2</v>
      </c>
      <c r="B28" s="6" t="s">
        <v>62</v>
      </c>
      <c r="C28" s="6" t="s">
        <v>63</v>
      </c>
    </row>
    <row r="29" spans="1:3" ht="15" thickBot="1" x14ac:dyDescent="0.4">
      <c r="A29" s="8">
        <v>2.0833333333333332E-2</v>
      </c>
      <c r="B29" s="6" t="s">
        <v>64</v>
      </c>
      <c r="C29" s="6" t="s">
        <v>52</v>
      </c>
    </row>
    <row r="30" spans="1:3" ht="15" thickBot="1" x14ac:dyDescent="0.4">
      <c r="A30" s="8">
        <v>2.0833333333333332E-2</v>
      </c>
      <c r="B30" s="6" t="s">
        <v>65</v>
      </c>
      <c r="C30" s="6" t="s">
        <v>52</v>
      </c>
    </row>
    <row r="31" spans="1:3" ht="15" thickBot="1" x14ac:dyDescent="0.4">
      <c r="A31" s="6"/>
      <c r="B31" s="6" t="s">
        <v>66</v>
      </c>
      <c r="C31" s="6"/>
    </row>
  </sheetData>
  <mergeCells count="4">
    <mergeCell ref="A11:A12"/>
    <mergeCell ref="B11:B12"/>
    <mergeCell ref="A14:A15"/>
    <mergeCell ref="C14:C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2C14D-568C-4267-865F-2513937BCE00}">
  <dimension ref="A1:F65"/>
  <sheetViews>
    <sheetView topLeftCell="A20" workbookViewId="0">
      <selection activeCell="D43" sqref="D43"/>
    </sheetView>
  </sheetViews>
  <sheetFormatPr defaultRowHeight="14.5" x14ac:dyDescent="0.35"/>
  <cols>
    <col min="1" max="1" width="6" bestFit="1" customWidth="1"/>
    <col min="2" max="2" width="17.453125" bestFit="1" customWidth="1"/>
    <col min="3" max="3" width="7.54296875" bestFit="1" customWidth="1"/>
    <col min="4" max="4" width="82.81640625" bestFit="1" customWidth="1"/>
    <col min="5" max="5" width="17" bestFit="1" customWidth="1"/>
    <col min="6" max="6" width="23.26953125" bestFit="1" customWidth="1"/>
  </cols>
  <sheetData>
    <row r="1" spans="1:6" x14ac:dyDescent="0.35">
      <c r="A1" s="102" t="s">
        <v>67</v>
      </c>
      <c r="B1" s="11" t="s">
        <v>68</v>
      </c>
      <c r="C1" s="11"/>
      <c r="D1" s="14"/>
      <c r="E1" s="14"/>
      <c r="F1" s="14" t="s">
        <v>30</v>
      </c>
    </row>
    <row r="2" spans="1:6" x14ac:dyDescent="0.35">
      <c r="A2" s="103"/>
      <c r="B2" s="12" t="s">
        <v>69</v>
      </c>
      <c r="C2" s="12" t="s">
        <v>28</v>
      </c>
      <c r="D2" s="15" t="s">
        <v>29</v>
      </c>
      <c r="E2" s="15" t="s">
        <v>70</v>
      </c>
      <c r="F2" s="15" t="s">
        <v>71</v>
      </c>
    </row>
    <row r="3" spans="1:6" ht="15" thickBot="1" x14ac:dyDescent="0.4">
      <c r="A3" s="104"/>
      <c r="B3" s="13"/>
      <c r="C3" s="13"/>
      <c r="D3" s="16"/>
      <c r="E3" s="13"/>
      <c r="F3" s="13"/>
    </row>
    <row r="4" spans="1:6" ht="15" thickBot="1" x14ac:dyDescent="0.4">
      <c r="A4" s="105"/>
      <c r="B4" s="106"/>
      <c r="C4" s="106"/>
      <c r="D4" s="106"/>
      <c r="E4" s="106"/>
      <c r="F4" s="107"/>
    </row>
    <row r="5" spans="1:6" ht="15" thickBot="1" x14ac:dyDescent="0.4">
      <c r="A5" s="105"/>
      <c r="B5" s="106"/>
      <c r="C5" s="106"/>
      <c r="D5" s="106"/>
      <c r="E5" s="106"/>
      <c r="F5" s="107"/>
    </row>
    <row r="6" spans="1:6" ht="15" thickBot="1" x14ac:dyDescent="0.4">
      <c r="A6" s="105" t="s">
        <v>72</v>
      </c>
      <c r="B6" s="106"/>
      <c r="C6" s="106"/>
      <c r="D6" s="106"/>
      <c r="E6" s="106"/>
      <c r="F6" s="107"/>
    </row>
    <row r="7" spans="1:6" x14ac:dyDescent="0.35">
      <c r="A7" s="90"/>
      <c r="B7" s="84" t="s">
        <v>73</v>
      </c>
      <c r="C7" s="84"/>
      <c r="D7" s="19" t="s">
        <v>74</v>
      </c>
      <c r="E7" s="84" t="s">
        <v>82</v>
      </c>
      <c r="F7" s="84" t="s">
        <v>83</v>
      </c>
    </row>
    <row r="8" spans="1:6" x14ac:dyDescent="0.35">
      <c r="A8" s="91"/>
      <c r="B8" s="85"/>
      <c r="C8" s="85"/>
      <c r="D8" s="20" t="s">
        <v>75</v>
      </c>
      <c r="E8" s="85"/>
      <c r="F8" s="85"/>
    </row>
    <row r="9" spans="1:6" x14ac:dyDescent="0.35">
      <c r="A9" s="91"/>
      <c r="B9" s="85"/>
      <c r="C9" s="85"/>
      <c r="D9" s="20" t="s">
        <v>76</v>
      </c>
      <c r="E9" s="85"/>
      <c r="F9" s="85"/>
    </row>
    <row r="10" spans="1:6" x14ac:dyDescent="0.35">
      <c r="A10" s="91"/>
      <c r="B10" s="85"/>
      <c r="C10" s="85"/>
      <c r="D10" s="20" t="s">
        <v>77</v>
      </c>
      <c r="E10" s="85"/>
      <c r="F10" s="85"/>
    </row>
    <row r="11" spans="1:6" x14ac:dyDescent="0.35">
      <c r="A11" s="91"/>
      <c r="B11" s="85"/>
      <c r="C11" s="85"/>
      <c r="D11" s="20" t="s">
        <v>78</v>
      </c>
      <c r="E11" s="85"/>
      <c r="F11" s="85"/>
    </row>
    <row r="12" spans="1:6" x14ac:dyDescent="0.35">
      <c r="A12" s="91"/>
      <c r="B12" s="85"/>
      <c r="C12" s="85"/>
      <c r="D12" s="20" t="s">
        <v>79</v>
      </c>
      <c r="E12" s="85"/>
      <c r="F12" s="85"/>
    </row>
    <row r="13" spans="1:6" x14ac:dyDescent="0.35">
      <c r="A13" s="91"/>
      <c r="B13" s="85"/>
      <c r="C13" s="85"/>
      <c r="D13" s="20" t="s">
        <v>80</v>
      </c>
      <c r="E13" s="85"/>
      <c r="F13" s="85"/>
    </row>
    <row r="14" spans="1:6" ht="15" thickBot="1" x14ac:dyDescent="0.4">
      <c r="A14" s="92"/>
      <c r="B14" s="86"/>
      <c r="C14" s="86"/>
      <c r="D14" s="21" t="s">
        <v>81</v>
      </c>
      <c r="E14" s="86"/>
      <c r="F14" s="86"/>
    </row>
    <row r="15" spans="1:6" ht="28.5" thickBot="1" x14ac:dyDescent="0.4">
      <c r="A15" s="22"/>
      <c r="B15" s="23" t="s">
        <v>84</v>
      </c>
      <c r="C15" s="23"/>
      <c r="D15" s="23" t="s">
        <v>85</v>
      </c>
      <c r="E15" s="24" t="s">
        <v>86</v>
      </c>
      <c r="F15" s="24" t="s">
        <v>87</v>
      </c>
    </row>
    <row r="16" spans="1:6" x14ac:dyDescent="0.35">
      <c r="A16" s="90"/>
      <c r="B16" s="84" t="s">
        <v>88</v>
      </c>
      <c r="C16" s="84"/>
      <c r="D16" s="25" t="s">
        <v>89</v>
      </c>
      <c r="E16" s="84"/>
      <c r="F16" s="84"/>
    </row>
    <row r="17" spans="1:6" x14ac:dyDescent="0.35">
      <c r="A17" s="91"/>
      <c r="B17" s="85"/>
      <c r="C17" s="85"/>
      <c r="D17" s="20" t="s">
        <v>90</v>
      </c>
      <c r="E17" s="85"/>
      <c r="F17" s="85"/>
    </row>
    <row r="18" spans="1:6" x14ac:dyDescent="0.35">
      <c r="A18" s="91"/>
      <c r="B18" s="85"/>
      <c r="C18" s="85"/>
      <c r="D18" s="20" t="s">
        <v>91</v>
      </c>
      <c r="E18" s="85"/>
      <c r="F18" s="85"/>
    </row>
    <row r="19" spans="1:6" ht="15" thickBot="1" x14ac:dyDescent="0.4">
      <c r="A19" s="92"/>
      <c r="B19" s="86"/>
      <c r="C19" s="86"/>
      <c r="D19" s="21" t="s">
        <v>92</v>
      </c>
      <c r="E19" s="86"/>
      <c r="F19" s="86"/>
    </row>
    <row r="20" spans="1:6" x14ac:dyDescent="0.35">
      <c r="A20" s="90">
        <v>1</v>
      </c>
      <c r="B20" s="96">
        <v>0.33333333333333331</v>
      </c>
      <c r="C20" s="84" t="s">
        <v>93</v>
      </c>
      <c r="D20" s="18" t="s">
        <v>94</v>
      </c>
      <c r="E20" s="84" t="s">
        <v>96</v>
      </c>
      <c r="F20" s="27" t="s">
        <v>61</v>
      </c>
    </row>
    <row r="21" spans="1:6" ht="15" thickBot="1" x14ac:dyDescent="0.4">
      <c r="A21" s="92"/>
      <c r="B21" s="97"/>
      <c r="C21" s="86"/>
      <c r="D21" s="23" t="s">
        <v>95</v>
      </c>
      <c r="E21" s="86"/>
      <c r="F21" s="24" t="s">
        <v>97</v>
      </c>
    </row>
    <row r="22" spans="1:6" ht="15" thickBot="1" x14ac:dyDescent="0.4">
      <c r="A22" s="22">
        <v>2</v>
      </c>
      <c r="B22" s="28">
        <v>0.34722222222222227</v>
      </c>
      <c r="C22" s="29">
        <v>3.472222222222222E-3</v>
      </c>
      <c r="D22" s="23" t="s">
        <v>43</v>
      </c>
      <c r="E22" s="23"/>
      <c r="F22" s="23" t="s">
        <v>61</v>
      </c>
    </row>
    <row r="23" spans="1:6" x14ac:dyDescent="0.35">
      <c r="A23" s="90">
        <v>3</v>
      </c>
      <c r="B23" s="96">
        <v>0.35069444444444442</v>
      </c>
      <c r="C23" s="93">
        <v>3.125E-2</v>
      </c>
      <c r="D23" s="18" t="s">
        <v>98</v>
      </c>
      <c r="E23" s="84"/>
      <c r="F23" s="84" t="s">
        <v>46</v>
      </c>
    </row>
    <row r="24" spans="1:6" ht="15" thickBot="1" x14ac:dyDescent="0.4">
      <c r="A24" s="92"/>
      <c r="B24" s="97"/>
      <c r="C24" s="95"/>
      <c r="D24" s="23" t="s">
        <v>99</v>
      </c>
      <c r="E24" s="86"/>
      <c r="F24" s="86"/>
    </row>
    <row r="25" spans="1:6" x14ac:dyDescent="0.35">
      <c r="A25" s="90">
        <v>4</v>
      </c>
      <c r="B25" s="96">
        <v>0.38194444444444442</v>
      </c>
      <c r="C25" s="93">
        <v>2.0833333333333332E-2</v>
      </c>
      <c r="D25" s="18" t="s">
        <v>100</v>
      </c>
      <c r="E25" s="84"/>
      <c r="F25" s="99" t="s">
        <v>104</v>
      </c>
    </row>
    <row r="26" spans="1:6" x14ac:dyDescent="0.35">
      <c r="A26" s="91"/>
      <c r="B26" s="98"/>
      <c r="C26" s="94"/>
      <c r="D26" s="31" t="s">
        <v>101</v>
      </c>
      <c r="E26" s="85"/>
      <c r="F26" s="100"/>
    </row>
    <row r="27" spans="1:6" x14ac:dyDescent="0.35">
      <c r="A27" s="91"/>
      <c r="B27" s="98"/>
      <c r="C27" s="94"/>
      <c r="D27" s="31" t="s">
        <v>102</v>
      </c>
      <c r="E27" s="85"/>
      <c r="F27" s="100"/>
    </row>
    <row r="28" spans="1:6" ht="15" thickBot="1" x14ac:dyDescent="0.4">
      <c r="A28" s="92"/>
      <c r="B28" s="97"/>
      <c r="C28" s="95"/>
      <c r="D28" s="32" t="s">
        <v>103</v>
      </c>
      <c r="E28" s="86"/>
      <c r="F28" s="101"/>
    </row>
    <row r="29" spans="1:6" ht="15" thickBot="1" x14ac:dyDescent="0.4">
      <c r="A29" s="22">
        <v>5</v>
      </c>
      <c r="B29" s="28">
        <v>0.40625</v>
      </c>
      <c r="C29" s="23">
        <v>0.15</v>
      </c>
      <c r="D29" s="23" t="s">
        <v>105</v>
      </c>
      <c r="E29" s="23"/>
      <c r="F29" s="33" t="s">
        <v>106</v>
      </c>
    </row>
    <row r="30" spans="1:6" ht="15" thickBot="1" x14ac:dyDescent="0.4">
      <c r="A30" s="22">
        <v>6</v>
      </c>
      <c r="B30" s="28">
        <v>0.41666666666666669</v>
      </c>
      <c r="C30" s="29">
        <v>4.1666666666666664E-2</v>
      </c>
      <c r="D30" s="23" t="s">
        <v>107</v>
      </c>
      <c r="E30" s="23"/>
      <c r="F30" s="23" t="s">
        <v>61</v>
      </c>
    </row>
    <row r="31" spans="1:6" ht="15" thickBot="1" x14ac:dyDescent="0.4">
      <c r="A31" s="22">
        <v>7</v>
      </c>
      <c r="B31" s="28">
        <v>0.45833333333333331</v>
      </c>
      <c r="C31" s="29">
        <v>2.0833333333333332E-2</v>
      </c>
      <c r="D31" s="23" t="s">
        <v>108</v>
      </c>
      <c r="E31" s="23"/>
      <c r="F31" s="23" t="s">
        <v>109</v>
      </c>
    </row>
    <row r="32" spans="1:6" x14ac:dyDescent="0.35">
      <c r="A32" s="90">
        <v>8</v>
      </c>
      <c r="B32" s="96">
        <v>0.47916666666666669</v>
      </c>
      <c r="C32" s="93">
        <v>3.125E-2</v>
      </c>
      <c r="D32" s="34" t="s">
        <v>110</v>
      </c>
      <c r="E32" s="84" t="s">
        <v>82</v>
      </c>
      <c r="F32" s="84" t="s">
        <v>83</v>
      </c>
    </row>
    <row r="33" spans="1:6" x14ac:dyDescent="0.35">
      <c r="A33" s="91"/>
      <c r="B33" s="98"/>
      <c r="C33" s="94"/>
      <c r="D33" s="35" t="s">
        <v>111</v>
      </c>
      <c r="E33" s="85"/>
      <c r="F33" s="85"/>
    </row>
    <row r="34" spans="1:6" x14ac:dyDescent="0.35">
      <c r="A34" s="91"/>
      <c r="B34" s="98"/>
      <c r="C34" s="94"/>
      <c r="D34" s="35" t="s">
        <v>112</v>
      </c>
      <c r="E34" s="85"/>
      <c r="F34" s="85"/>
    </row>
    <row r="35" spans="1:6" x14ac:dyDescent="0.35">
      <c r="A35" s="91"/>
      <c r="B35" s="98"/>
      <c r="C35" s="94"/>
      <c r="D35" s="35" t="s">
        <v>113</v>
      </c>
      <c r="E35" s="85"/>
      <c r="F35" s="85"/>
    </row>
    <row r="36" spans="1:6" x14ac:dyDescent="0.35">
      <c r="A36" s="91"/>
      <c r="B36" s="98"/>
      <c r="C36" s="94"/>
      <c r="D36" s="35" t="s">
        <v>114</v>
      </c>
      <c r="E36" s="85"/>
      <c r="F36" s="85"/>
    </row>
    <row r="37" spans="1:6" x14ac:dyDescent="0.35">
      <c r="A37" s="91"/>
      <c r="B37" s="98"/>
      <c r="C37" s="94"/>
      <c r="D37" s="35" t="s">
        <v>115</v>
      </c>
      <c r="E37" s="85"/>
      <c r="F37" s="85"/>
    </row>
    <row r="38" spans="1:6" ht="15" thickBot="1" x14ac:dyDescent="0.4">
      <c r="A38" s="92"/>
      <c r="B38" s="97"/>
      <c r="C38" s="95"/>
      <c r="D38" s="36" t="s">
        <v>116</v>
      </c>
      <c r="E38" s="86"/>
      <c r="F38" s="86"/>
    </row>
    <row r="39" spans="1:6" ht="15" thickBot="1" x14ac:dyDescent="0.4">
      <c r="A39" s="22">
        <v>9</v>
      </c>
      <c r="B39" s="28">
        <v>0.51041666666666663</v>
      </c>
      <c r="C39" s="23" t="s">
        <v>117</v>
      </c>
      <c r="D39" s="23" t="s">
        <v>118</v>
      </c>
      <c r="E39" s="23"/>
      <c r="F39" s="23" t="s">
        <v>119</v>
      </c>
    </row>
    <row r="40" spans="1:6" x14ac:dyDescent="0.35">
      <c r="A40" s="90">
        <v>10</v>
      </c>
      <c r="B40" s="84" t="s">
        <v>120</v>
      </c>
      <c r="C40" s="84" t="s">
        <v>121</v>
      </c>
      <c r="D40" s="84" t="s">
        <v>122</v>
      </c>
      <c r="E40" s="84"/>
      <c r="F40" s="84" t="s">
        <v>123</v>
      </c>
    </row>
    <row r="41" spans="1:6" ht="15" thickBot="1" x14ac:dyDescent="0.4">
      <c r="A41" s="92"/>
      <c r="B41" s="86"/>
      <c r="C41" s="86"/>
      <c r="D41" s="86"/>
      <c r="E41" s="86"/>
      <c r="F41" s="86"/>
    </row>
    <row r="42" spans="1:6" ht="15" thickBot="1" x14ac:dyDescent="0.4">
      <c r="A42" s="22">
        <v>11</v>
      </c>
      <c r="B42" s="29">
        <v>8.3333333333333329E-2</v>
      </c>
      <c r="C42" s="29">
        <v>1.0416666666666666E-2</v>
      </c>
      <c r="D42" s="23" t="s">
        <v>105</v>
      </c>
      <c r="E42" s="23"/>
      <c r="F42" s="23" t="s">
        <v>97</v>
      </c>
    </row>
    <row r="43" spans="1:6" ht="15" thickBot="1" x14ac:dyDescent="0.4">
      <c r="A43" s="22">
        <v>12</v>
      </c>
      <c r="B43" s="28">
        <v>0.59375</v>
      </c>
      <c r="C43" s="29">
        <v>2.0833333333333332E-2</v>
      </c>
      <c r="D43" s="23" t="s">
        <v>124</v>
      </c>
      <c r="E43" s="23"/>
      <c r="F43" s="23" t="s">
        <v>41</v>
      </c>
    </row>
    <row r="44" spans="1:6" ht="15" thickBot="1" x14ac:dyDescent="0.4">
      <c r="A44" s="22">
        <v>13</v>
      </c>
      <c r="B44" s="28">
        <v>0.61458333333333337</v>
      </c>
      <c r="C44" s="29">
        <v>5.2083333333333336E-2</v>
      </c>
      <c r="D44" s="23" t="s">
        <v>125</v>
      </c>
      <c r="E44" s="23"/>
      <c r="F44" s="23" t="s">
        <v>61</v>
      </c>
    </row>
    <row r="45" spans="1:6" ht="15" thickBot="1" x14ac:dyDescent="0.4">
      <c r="A45" s="22">
        <v>14</v>
      </c>
      <c r="B45" s="28">
        <v>0.67708333333333337</v>
      </c>
      <c r="C45" s="23"/>
      <c r="D45" s="23" t="s">
        <v>126</v>
      </c>
      <c r="E45" s="23"/>
      <c r="F45" s="23" t="s">
        <v>61</v>
      </c>
    </row>
    <row r="46" spans="1:6" ht="15" thickBot="1" x14ac:dyDescent="0.4">
      <c r="A46" s="22">
        <v>15</v>
      </c>
      <c r="B46" s="29">
        <v>0.20833333333333334</v>
      </c>
      <c r="C46" s="23"/>
      <c r="D46" s="23" t="s">
        <v>127</v>
      </c>
      <c r="E46" s="23"/>
      <c r="F46" s="23"/>
    </row>
    <row r="47" spans="1:6" x14ac:dyDescent="0.35">
      <c r="A47" s="90" t="s">
        <v>96</v>
      </c>
      <c r="B47" s="93">
        <v>0.25</v>
      </c>
      <c r="C47" s="84"/>
      <c r="D47" s="37" t="s">
        <v>128</v>
      </c>
      <c r="E47" s="84" t="s">
        <v>144</v>
      </c>
      <c r="F47" s="84" t="s">
        <v>97</v>
      </c>
    </row>
    <row r="48" spans="1:6" x14ac:dyDescent="0.35">
      <c r="A48" s="91"/>
      <c r="B48" s="94"/>
      <c r="C48" s="85"/>
      <c r="D48" s="37" t="s">
        <v>129</v>
      </c>
      <c r="E48" s="85"/>
      <c r="F48" s="85"/>
    </row>
    <row r="49" spans="1:6" x14ac:dyDescent="0.35">
      <c r="A49" s="91"/>
      <c r="B49" s="94"/>
      <c r="C49" s="85"/>
      <c r="D49" s="20" t="s">
        <v>130</v>
      </c>
      <c r="E49" s="85"/>
      <c r="F49" s="85"/>
    </row>
    <row r="50" spans="1:6" x14ac:dyDescent="0.35">
      <c r="A50" s="91"/>
      <c r="B50" s="94"/>
      <c r="C50" s="85"/>
      <c r="D50" s="20"/>
      <c r="E50" s="85"/>
      <c r="F50" s="85"/>
    </row>
    <row r="51" spans="1:6" x14ac:dyDescent="0.35">
      <c r="A51" s="91"/>
      <c r="B51" s="94"/>
      <c r="C51" s="85"/>
      <c r="D51" s="20" t="s">
        <v>131</v>
      </c>
      <c r="E51" s="85"/>
      <c r="F51" s="85"/>
    </row>
    <row r="52" spans="1:6" x14ac:dyDescent="0.35">
      <c r="A52" s="91"/>
      <c r="B52" s="94"/>
      <c r="C52" s="85"/>
      <c r="D52" s="38" t="s">
        <v>132</v>
      </c>
      <c r="E52" s="85"/>
      <c r="F52" s="85"/>
    </row>
    <row r="53" spans="1:6" x14ac:dyDescent="0.35">
      <c r="A53" s="91"/>
      <c r="B53" s="94"/>
      <c r="C53" s="85"/>
      <c r="D53" s="38" t="s">
        <v>133</v>
      </c>
      <c r="E53" s="85"/>
      <c r="F53" s="85"/>
    </row>
    <row r="54" spans="1:6" x14ac:dyDescent="0.35">
      <c r="A54" s="91"/>
      <c r="B54" s="94"/>
      <c r="C54" s="85"/>
      <c r="D54" s="38" t="s">
        <v>134</v>
      </c>
      <c r="E54" s="85"/>
      <c r="F54" s="85"/>
    </row>
    <row r="55" spans="1:6" x14ac:dyDescent="0.35">
      <c r="A55" s="91"/>
      <c r="B55" s="94"/>
      <c r="C55" s="85"/>
      <c r="D55" s="38" t="s">
        <v>135</v>
      </c>
      <c r="E55" s="85"/>
      <c r="F55" s="85"/>
    </row>
    <row r="56" spans="1:6" x14ac:dyDescent="0.35">
      <c r="A56" s="91"/>
      <c r="B56" s="94"/>
      <c r="C56" s="85"/>
      <c r="D56" s="38" t="s">
        <v>136</v>
      </c>
      <c r="E56" s="85"/>
      <c r="F56" s="85"/>
    </row>
    <row r="57" spans="1:6" x14ac:dyDescent="0.35">
      <c r="A57" s="91"/>
      <c r="B57" s="94"/>
      <c r="C57" s="85"/>
      <c r="D57" s="38" t="s">
        <v>137</v>
      </c>
      <c r="E57" s="85"/>
      <c r="F57" s="85"/>
    </row>
    <row r="58" spans="1:6" x14ac:dyDescent="0.35">
      <c r="A58" s="91"/>
      <c r="B58" s="94"/>
      <c r="C58" s="85"/>
      <c r="D58" s="38" t="s">
        <v>138</v>
      </c>
      <c r="E58" s="85"/>
      <c r="F58" s="85"/>
    </row>
    <row r="59" spans="1:6" x14ac:dyDescent="0.35">
      <c r="A59" s="91"/>
      <c r="B59" s="94"/>
      <c r="C59" s="85"/>
      <c r="D59" s="38" t="s">
        <v>139</v>
      </c>
      <c r="E59" s="85"/>
      <c r="F59" s="85"/>
    </row>
    <row r="60" spans="1:6" x14ac:dyDescent="0.35">
      <c r="A60" s="91"/>
      <c r="B60" s="94"/>
      <c r="C60" s="85"/>
      <c r="D60" s="38" t="s">
        <v>140</v>
      </c>
      <c r="E60" s="85"/>
      <c r="F60" s="85"/>
    </row>
    <row r="61" spans="1:6" x14ac:dyDescent="0.35">
      <c r="A61" s="91"/>
      <c r="B61" s="94"/>
      <c r="C61" s="85"/>
      <c r="D61" s="38" t="s">
        <v>141</v>
      </c>
      <c r="E61" s="85"/>
      <c r="F61" s="85"/>
    </row>
    <row r="62" spans="1:6" x14ac:dyDescent="0.35">
      <c r="A62" s="91"/>
      <c r="B62" s="94"/>
      <c r="C62" s="85"/>
      <c r="D62" s="20"/>
      <c r="E62" s="85"/>
      <c r="F62" s="85"/>
    </row>
    <row r="63" spans="1:6" x14ac:dyDescent="0.35">
      <c r="A63" s="91"/>
      <c r="B63" s="94"/>
      <c r="C63" s="85"/>
      <c r="D63" s="20" t="s">
        <v>142</v>
      </c>
      <c r="E63" s="85"/>
      <c r="F63" s="85"/>
    </row>
    <row r="64" spans="1:6" ht="45" thickBot="1" x14ac:dyDescent="0.4">
      <c r="A64" s="92"/>
      <c r="B64" s="95"/>
      <c r="C64" s="86"/>
      <c r="D64" s="39" t="s">
        <v>143</v>
      </c>
      <c r="E64" s="86"/>
      <c r="F64" s="86"/>
    </row>
    <row r="65" spans="1:6" x14ac:dyDescent="0.35">
      <c r="A65" s="87"/>
      <c r="B65" s="88"/>
      <c r="C65" s="88"/>
      <c r="D65" s="88"/>
      <c r="E65" s="88"/>
      <c r="F65" s="89"/>
    </row>
  </sheetData>
  <mergeCells count="45">
    <mergeCell ref="A16:A19"/>
    <mergeCell ref="B16:B19"/>
    <mergeCell ref="C16:C19"/>
    <mergeCell ref="A1:A3"/>
    <mergeCell ref="A4:F4"/>
    <mergeCell ref="A5:F5"/>
    <mergeCell ref="A6:F6"/>
    <mergeCell ref="A7:A14"/>
    <mergeCell ref="B7:B14"/>
    <mergeCell ref="C7:C14"/>
    <mergeCell ref="E7:E14"/>
    <mergeCell ref="F7:F14"/>
    <mergeCell ref="E16:E19"/>
    <mergeCell ref="F16:F19"/>
    <mergeCell ref="F23:F24"/>
    <mergeCell ref="A25:A28"/>
    <mergeCell ref="B25:B28"/>
    <mergeCell ref="C25:C28"/>
    <mergeCell ref="E25:E28"/>
    <mergeCell ref="F25:F28"/>
    <mergeCell ref="A20:A21"/>
    <mergeCell ref="B20:B21"/>
    <mergeCell ref="C20:C21"/>
    <mergeCell ref="E20:E21"/>
    <mergeCell ref="A32:A38"/>
    <mergeCell ref="B32:B38"/>
    <mergeCell ref="C32:C38"/>
    <mergeCell ref="E32:E38"/>
    <mergeCell ref="A23:A24"/>
    <mergeCell ref="B23:B24"/>
    <mergeCell ref="C23:C24"/>
    <mergeCell ref="E23:E24"/>
    <mergeCell ref="F32:F38"/>
    <mergeCell ref="A65:F65"/>
    <mergeCell ref="F40:F41"/>
    <mergeCell ref="A47:A64"/>
    <mergeCell ref="B47:B64"/>
    <mergeCell ref="C47:C64"/>
    <mergeCell ref="E47:E64"/>
    <mergeCell ref="F47:F64"/>
    <mergeCell ref="A40:A41"/>
    <mergeCell ref="B40:B41"/>
    <mergeCell ref="C40:C41"/>
    <mergeCell ref="D40:D41"/>
    <mergeCell ref="E40:E4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9C7D4-6BF3-49AB-8691-D8A46F83BF4A}">
  <dimension ref="A1:F35"/>
  <sheetViews>
    <sheetView topLeftCell="A28" workbookViewId="0">
      <selection activeCell="H8" sqref="H8"/>
    </sheetView>
  </sheetViews>
  <sheetFormatPr defaultRowHeight="14.5" x14ac:dyDescent="0.35"/>
  <cols>
    <col min="1" max="1" width="6" bestFit="1" customWidth="1"/>
    <col min="2" max="2" width="10.453125" bestFit="1" customWidth="1"/>
    <col min="3" max="3" width="7.54296875" bestFit="1" customWidth="1"/>
    <col min="4" max="4" width="51.1796875" bestFit="1" customWidth="1"/>
    <col min="5" max="5" width="7.26953125" bestFit="1" customWidth="1"/>
    <col min="6" max="6" width="12.26953125" bestFit="1" customWidth="1"/>
  </cols>
  <sheetData>
    <row r="1" spans="1:6" ht="23" x14ac:dyDescent="0.35">
      <c r="A1" s="102" t="s">
        <v>67</v>
      </c>
      <c r="B1" s="11" t="s">
        <v>68</v>
      </c>
      <c r="C1" s="11"/>
      <c r="D1" s="14"/>
      <c r="E1" s="14"/>
      <c r="F1" s="14" t="s">
        <v>30</v>
      </c>
    </row>
    <row r="2" spans="1:6" ht="23" x14ac:dyDescent="0.35">
      <c r="A2" s="103"/>
      <c r="B2" s="12" t="s">
        <v>69</v>
      </c>
      <c r="C2" s="12" t="s">
        <v>28</v>
      </c>
      <c r="D2" s="15" t="s">
        <v>29</v>
      </c>
      <c r="E2" s="15" t="s">
        <v>70</v>
      </c>
      <c r="F2" s="15" t="s">
        <v>71</v>
      </c>
    </row>
    <row r="3" spans="1:6" ht="15" thickBot="1" x14ac:dyDescent="0.4">
      <c r="A3" s="104"/>
      <c r="B3" s="13"/>
      <c r="C3" s="13"/>
      <c r="D3" s="16"/>
      <c r="E3" s="13"/>
      <c r="F3" s="13"/>
    </row>
    <row r="4" spans="1:6" ht="15" thickBot="1" x14ac:dyDescent="0.4">
      <c r="A4" s="105" t="s">
        <v>145</v>
      </c>
      <c r="B4" s="106"/>
      <c r="C4" s="106"/>
      <c r="D4" s="106"/>
      <c r="E4" s="106"/>
      <c r="F4" s="107"/>
    </row>
    <row r="5" spans="1:6" x14ac:dyDescent="0.35">
      <c r="A5" s="90">
        <v>1</v>
      </c>
      <c r="B5" s="96">
        <v>0.54166666666666663</v>
      </c>
      <c r="C5" s="84" t="s">
        <v>93</v>
      </c>
      <c r="D5" s="18" t="s">
        <v>146</v>
      </c>
      <c r="E5" s="84" t="s">
        <v>96</v>
      </c>
      <c r="F5" s="84" t="s">
        <v>123</v>
      </c>
    </row>
    <row r="6" spans="1:6" ht="15" thickBot="1" x14ac:dyDescent="0.4">
      <c r="A6" s="92"/>
      <c r="B6" s="97"/>
      <c r="C6" s="86"/>
      <c r="D6" s="23" t="s">
        <v>95</v>
      </c>
      <c r="E6" s="86"/>
      <c r="F6" s="86"/>
    </row>
    <row r="7" spans="1:6" ht="15" thickBot="1" x14ac:dyDescent="0.4">
      <c r="A7" s="22">
        <v>2</v>
      </c>
      <c r="B7" s="28">
        <v>0.55555555555555558</v>
      </c>
      <c r="C7" s="29">
        <v>3.472222222222222E-3</v>
      </c>
      <c r="D7" s="23" t="s">
        <v>147</v>
      </c>
      <c r="E7" s="23"/>
      <c r="F7" s="23" t="s">
        <v>61</v>
      </c>
    </row>
    <row r="8" spans="1:6" ht="15" thickBot="1" x14ac:dyDescent="0.4">
      <c r="A8" s="22">
        <v>3</v>
      </c>
      <c r="B8" s="28">
        <v>0.55902777777777779</v>
      </c>
      <c r="C8" s="29">
        <v>3.472222222222222E-3</v>
      </c>
      <c r="D8" s="23" t="s">
        <v>43</v>
      </c>
      <c r="E8" s="23"/>
      <c r="F8" s="23" t="s">
        <v>61</v>
      </c>
    </row>
    <row r="9" spans="1:6" x14ac:dyDescent="0.35">
      <c r="A9" s="90"/>
      <c r="B9" s="96">
        <v>0.5625</v>
      </c>
      <c r="C9" s="93">
        <v>3.125E-2</v>
      </c>
      <c r="D9" s="18" t="s">
        <v>98</v>
      </c>
      <c r="E9" s="84"/>
      <c r="F9" s="84" t="s">
        <v>46</v>
      </c>
    </row>
    <row r="10" spans="1:6" ht="28.5" thickBot="1" x14ac:dyDescent="0.4">
      <c r="A10" s="92"/>
      <c r="B10" s="97"/>
      <c r="C10" s="95"/>
      <c r="D10" s="23" t="s">
        <v>99</v>
      </c>
      <c r="E10" s="86"/>
      <c r="F10" s="86"/>
    </row>
    <row r="11" spans="1:6" ht="15" thickBot="1" x14ac:dyDescent="0.4">
      <c r="A11" s="22">
        <v>4</v>
      </c>
      <c r="B11" s="28">
        <v>0.59375</v>
      </c>
      <c r="C11" s="23">
        <v>0.2</v>
      </c>
      <c r="D11" s="23" t="s">
        <v>148</v>
      </c>
      <c r="E11" s="23"/>
      <c r="F11" s="33" t="s">
        <v>49</v>
      </c>
    </row>
    <row r="12" spans="1:6" ht="28.5" thickBot="1" x14ac:dyDescent="0.4">
      <c r="A12" s="22">
        <v>5</v>
      </c>
      <c r="B12" s="28">
        <v>0.60763888888888895</v>
      </c>
      <c r="C12" s="29">
        <v>3.125E-2</v>
      </c>
      <c r="D12" s="23" t="s">
        <v>149</v>
      </c>
      <c r="E12" s="23"/>
      <c r="F12" s="23" t="s">
        <v>61</v>
      </c>
    </row>
    <row r="13" spans="1:6" ht="15" thickBot="1" x14ac:dyDescent="0.4">
      <c r="A13" s="22"/>
      <c r="B13" s="23"/>
      <c r="C13" s="23"/>
      <c r="D13" s="23" t="s">
        <v>47</v>
      </c>
      <c r="E13" s="23"/>
      <c r="F13" s="23"/>
    </row>
    <row r="14" spans="1:6" ht="28.5" thickBot="1" x14ac:dyDescent="0.4">
      <c r="A14" s="22">
        <v>6</v>
      </c>
      <c r="B14" s="28">
        <v>0.64930555555555558</v>
      </c>
      <c r="C14" s="29">
        <v>3.125E-2</v>
      </c>
      <c r="D14" s="23" t="s">
        <v>150</v>
      </c>
      <c r="E14" s="23"/>
      <c r="F14" s="23" t="s">
        <v>61</v>
      </c>
    </row>
    <row r="15" spans="1:6" x14ac:dyDescent="0.35">
      <c r="A15" s="90">
        <v>7</v>
      </c>
      <c r="B15" s="96">
        <v>0.67708333333333337</v>
      </c>
      <c r="C15" s="93">
        <v>3.125E-2</v>
      </c>
      <c r="D15" s="84" t="s">
        <v>151</v>
      </c>
      <c r="E15" s="84"/>
      <c r="F15" s="84" t="s">
        <v>46</v>
      </c>
    </row>
    <row r="16" spans="1:6" ht="15" thickBot="1" x14ac:dyDescent="0.4">
      <c r="A16" s="92"/>
      <c r="B16" s="97"/>
      <c r="C16" s="95"/>
      <c r="D16" s="86"/>
      <c r="E16" s="86"/>
      <c r="F16" s="86"/>
    </row>
    <row r="17" spans="1:6" ht="15" thickBot="1" x14ac:dyDescent="0.4">
      <c r="A17" s="22">
        <v>8</v>
      </c>
      <c r="B17" s="28">
        <v>0.70833333333333337</v>
      </c>
      <c r="C17" s="23"/>
      <c r="D17" s="23" t="s">
        <v>152</v>
      </c>
      <c r="E17" s="23"/>
      <c r="F17" s="23"/>
    </row>
    <row r="18" spans="1:6" ht="15" thickBot="1" x14ac:dyDescent="0.4">
      <c r="A18" s="22">
        <v>9</v>
      </c>
      <c r="B18" s="23" t="s">
        <v>153</v>
      </c>
      <c r="C18" s="23" t="s">
        <v>154</v>
      </c>
      <c r="D18" s="23" t="s">
        <v>155</v>
      </c>
      <c r="E18" s="23"/>
      <c r="F18" s="23"/>
    </row>
    <row r="19" spans="1:6" ht="15" thickBot="1" x14ac:dyDescent="0.4">
      <c r="A19" s="22"/>
      <c r="B19" s="23"/>
      <c r="C19" s="23"/>
      <c r="D19" s="23"/>
      <c r="E19" s="23"/>
      <c r="F19" s="23"/>
    </row>
    <row r="20" spans="1:6" ht="15" thickBot="1" x14ac:dyDescent="0.4">
      <c r="A20" s="22"/>
      <c r="B20" s="23"/>
      <c r="C20" s="23"/>
      <c r="D20" s="23" t="s">
        <v>156</v>
      </c>
      <c r="E20" s="23"/>
      <c r="F20" s="23"/>
    </row>
    <row r="21" spans="1:6" ht="15" thickBot="1" x14ac:dyDescent="0.4">
      <c r="A21" s="105" t="s">
        <v>157</v>
      </c>
      <c r="B21" s="106"/>
      <c r="C21" s="106"/>
      <c r="D21" s="106"/>
      <c r="E21" s="106"/>
      <c r="F21" s="107"/>
    </row>
    <row r="22" spans="1:6" x14ac:dyDescent="0.35">
      <c r="A22" s="90">
        <v>9</v>
      </c>
      <c r="B22" s="96">
        <v>0.33333333333333331</v>
      </c>
      <c r="C22" s="93">
        <v>3.125E-2</v>
      </c>
      <c r="D22" s="40" t="s">
        <v>158</v>
      </c>
      <c r="E22" s="84"/>
      <c r="F22" s="84" t="s">
        <v>46</v>
      </c>
    </row>
    <row r="23" spans="1:6" ht="56.5" thickBot="1" x14ac:dyDescent="0.4">
      <c r="A23" s="92"/>
      <c r="B23" s="97"/>
      <c r="C23" s="95"/>
      <c r="D23" s="23" t="s">
        <v>159</v>
      </c>
      <c r="E23" s="86"/>
      <c r="F23" s="86"/>
    </row>
    <row r="24" spans="1:6" ht="15" thickBot="1" x14ac:dyDescent="0.4">
      <c r="A24" s="22"/>
      <c r="B24" s="28">
        <v>0.36458333333333331</v>
      </c>
      <c r="C24" s="29">
        <v>1.3888888888888888E-2</v>
      </c>
      <c r="D24" s="23" t="s">
        <v>160</v>
      </c>
      <c r="E24" s="23"/>
      <c r="F24" s="33" t="s">
        <v>49</v>
      </c>
    </row>
    <row r="25" spans="1:6" ht="28.5" thickBot="1" x14ac:dyDescent="0.4">
      <c r="A25" s="22">
        <v>10</v>
      </c>
      <c r="B25" s="28">
        <v>0.38194444444444442</v>
      </c>
      <c r="C25" s="29">
        <v>8.3333333333333329E-2</v>
      </c>
      <c r="D25" s="23" t="s">
        <v>161</v>
      </c>
      <c r="E25" s="23"/>
      <c r="F25" s="23" t="s">
        <v>61</v>
      </c>
    </row>
    <row r="26" spans="1:6" ht="28.5" thickBot="1" x14ac:dyDescent="0.4">
      <c r="A26" s="22">
        <v>11</v>
      </c>
      <c r="B26" s="28">
        <v>0.46527777777777773</v>
      </c>
      <c r="C26" s="29">
        <v>2.0833333333333332E-2</v>
      </c>
      <c r="D26" s="23" t="s">
        <v>162</v>
      </c>
      <c r="E26" s="23"/>
      <c r="F26" s="23" t="s">
        <v>163</v>
      </c>
    </row>
    <row r="27" spans="1:6" ht="15" thickBot="1" x14ac:dyDescent="0.4">
      <c r="A27" s="17"/>
      <c r="B27" s="26">
        <v>0.4861111111111111</v>
      </c>
      <c r="C27" s="30">
        <v>3.125E-2</v>
      </c>
      <c r="D27" s="18" t="s">
        <v>55</v>
      </c>
      <c r="E27" s="18"/>
      <c r="F27" s="18" t="s">
        <v>55</v>
      </c>
    </row>
    <row r="28" spans="1:6" ht="42.5" thickBot="1" x14ac:dyDescent="0.4">
      <c r="A28" s="41">
        <v>12</v>
      </c>
      <c r="B28" s="42">
        <v>2.0833333333333332E-2</v>
      </c>
      <c r="C28" s="43">
        <v>2.0833333333333332E-2</v>
      </c>
      <c r="D28" s="44" t="s">
        <v>164</v>
      </c>
      <c r="E28" s="44"/>
      <c r="F28" s="44" t="s">
        <v>165</v>
      </c>
    </row>
    <row r="29" spans="1:6" ht="42.5" thickBot="1" x14ac:dyDescent="0.4">
      <c r="A29" s="22">
        <v>13</v>
      </c>
      <c r="B29" s="28">
        <v>0.54166666666666663</v>
      </c>
      <c r="C29" s="29">
        <v>2.0833333333333332E-2</v>
      </c>
      <c r="D29" s="23" t="s">
        <v>166</v>
      </c>
      <c r="E29" s="23"/>
      <c r="F29" s="23" t="s">
        <v>167</v>
      </c>
    </row>
    <row r="30" spans="1:6" ht="42.5" thickBot="1" x14ac:dyDescent="0.4">
      <c r="A30" s="22">
        <v>14</v>
      </c>
      <c r="B30" s="28">
        <v>0.5625</v>
      </c>
      <c r="C30" s="29">
        <v>2.0833333333333332E-2</v>
      </c>
      <c r="D30" s="23" t="s">
        <v>168</v>
      </c>
      <c r="E30" s="23"/>
      <c r="F30" s="23" t="s">
        <v>169</v>
      </c>
    </row>
    <row r="31" spans="1:6" ht="28.5" thickBot="1" x14ac:dyDescent="0.4">
      <c r="A31" s="22">
        <v>15</v>
      </c>
      <c r="B31" s="28">
        <v>0.58333333333333337</v>
      </c>
      <c r="C31" s="29">
        <v>2.0833333333333332E-2</v>
      </c>
      <c r="D31" s="23" t="s">
        <v>170</v>
      </c>
      <c r="E31" s="23"/>
      <c r="F31" s="23" t="s">
        <v>41</v>
      </c>
    </row>
    <row r="32" spans="1:6" ht="28.5" thickBot="1" x14ac:dyDescent="0.4">
      <c r="A32" s="22">
        <v>16</v>
      </c>
      <c r="B32" s="28">
        <v>0.60416666666666663</v>
      </c>
      <c r="C32" s="29">
        <v>2.0833333333333332E-2</v>
      </c>
      <c r="D32" s="23" t="s">
        <v>171</v>
      </c>
      <c r="E32" s="23"/>
      <c r="F32" s="23" t="s">
        <v>172</v>
      </c>
    </row>
    <row r="33" spans="1:6" ht="42.5" thickBot="1" x14ac:dyDescent="0.4">
      <c r="A33" s="22">
        <v>17</v>
      </c>
      <c r="B33" s="28">
        <v>0.64236111111111105</v>
      </c>
      <c r="C33" s="29">
        <v>4.1666666666666664E-2</v>
      </c>
      <c r="D33" s="23" t="s">
        <v>173</v>
      </c>
      <c r="E33" s="23"/>
      <c r="F33" s="23" t="s">
        <v>174</v>
      </c>
    </row>
    <row r="34" spans="1:6" ht="42.5" thickBot="1" x14ac:dyDescent="0.4">
      <c r="A34" s="22">
        <v>18</v>
      </c>
      <c r="B34" s="28">
        <v>0.68402777777777779</v>
      </c>
      <c r="C34" s="29">
        <v>3.125E-2</v>
      </c>
      <c r="D34" s="23" t="s">
        <v>175</v>
      </c>
      <c r="E34" s="23"/>
      <c r="F34" s="23" t="s">
        <v>176</v>
      </c>
    </row>
    <row r="35" spans="1:6" ht="15" thickBot="1" x14ac:dyDescent="0.4">
      <c r="A35" s="22">
        <v>19</v>
      </c>
      <c r="B35" s="23" t="s">
        <v>177</v>
      </c>
      <c r="C35" s="23"/>
      <c r="D35" s="23" t="s">
        <v>178</v>
      </c>
      <c r="E35" s="23"/>
      <c r="F35" s="23"/>
    </row>
  </sheetData>
  <mergeCells count="24">
    <mergeCell ref="A1:A3"/>
    <mergeCell ref="A4:F4"/>
    <mergeCell ref="A5:A6"/>
    <mergeCell ref="B5:B6"/>
    <mergeCell ref="C5:C6"/>
    <mergeCell ref="E5:E6"/>
    <mergeCell ref="F5:F6"/>
    <mergeCell ref="A9:A10"/>
    <mergeCell ref="B9:B10"/>
    <mergeCell ref="C9:C10"/>
    <mergeCell ref="E9:E10"/>
    <mergeCell ref="F9:F10"/>
    <mergeCell ref="F15:F16"/>
    <mergeCell ref="A21:F21"/>
    <mergeCell ref="A22:A23"/>
    <mergeCell ref="B22:B23"/>
    <mergeCell ref="C22:C23"/>
    <mergeCell ref="E22:E23"/>
    <mergeCell ref="F22:F23"/>
    <mergeCell ref="A15:A16"/>
    <mergeCell ref="B15:B16"/>
    <mergeCell ref="C15:C16"/>
    <mergeCell ref="D15:D16"/>
    <mergeCell ref="E15:E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DC237-759F-485A-8D41-B7EE375352B0}">
  <dimension ref="A1:C22"/>
  <sheetViews>
    <sheetView workbookViewId="0">
      <selection activeCell="C7" sqref="C7"/>
    </sheetView>
  </sheetViews>
  <sheetFormatPr defaultRowHeight="14.5" x14ac:dyDescent="0.35"/>
  <cols>
    <col min="1" max="1" width="10.453125" bestFit="1" customWidth="1"/>
    <col min="2" max="2" width="23.7265625" bestFit="1" customWidth="1"/>
    <col min="3" max="3" width="59.7265625" bestFit="1" customWidth="1"/>
  </cols>
  <sheetData>
    <row r="1" spans="1:3" ht="15" thickBot="1" x14ac:dyDescent="0.4">
      <c r="A1" s="45" t="s">
        <v>182</v>
      </c>
      <c r="B1" s="46" t="s">
        <v>183</v>
      </c>
      <c r="C1" s="47" t="s">
        <v>184</v>
      </c>
    </row>
    <row r="2" spans="1:3" ht="15" thickBot="1" x14ac:dyDescent="0.4">
      <c r="A2" s="48">
        <v>0.33333333333333331</v>
      </c>
      <c r="B2" s="49" t="s">
        <v>185</v>
      </c>
      <c r="C2" s="50" t="s">
        <v>186</v>
      </c>
    </row>
    <row r="3" spans="1:3" ht="15" thickBot="1" x14ac:dyDescent="0.4">
      <c r="A3" s="48">
        <v>0.33680555555555558</v>
      </c>
      <c r="B3" s="49" t="s">
        <v>185</v>
      </c>
      <c r="C3" s="51" t="s">
        <v>187</v>
      </c>
    </row>
    <row r="4" spans="1:3" ht="15" thickBot="1" x14ac:dyDescent="0.4">
      <c r="A4" s="48">
        <v>0.35416666666666669</v>
      </c>
      <c r="B4" s="49" t="s">
        <v>188</v>
      </c>
      <c r="C4" s="51" t="s">
        <v>189</v>
      </c>
    </row>
    <row r="5" spans="1:3" ht="15" thickBot="1" x14ac:dyDescent="0.4">
      <c r="A5" s="48">
        <v>0.375</v>
      </c>
      <c r="B5" s="49" t="s">
        <v>190</v>
      </c>
      <c r="C5" s="51" t="s">
        <v>191</v>
      </c>
    </row>
    <row r="6" spans="1:3" ht="15" thickBot="1" x14ac:dyDescent="0.4">
      <c r="A6" s="48">
        <v>0.39583333333333331</v>
      </c>
      <c r="B6" s="49" t="s">
        <v>192</v>
      </c>
      <c r="C6" s="51" t="s">
        <v>193</v>
      </c>
    </row>
    <row r="7" spans="1:3" ht="15" thickBot="1" x14ac:dyDescent="0.4">
      <c r="A7" s="48">
        <v>0.41666666666666669</v>
      </c>
      <c r="B7" s="49" t="s">
        <v>194</v>
      </c>
      <c r="C7" s="51" t="s">
        <v>47</v>
      </c>
    </row>
    <row r="8" spans="1:3" ht="15" thickBot="1" x14ac:dyDescent="0.4">
      <c r="A8" s="48">
        <v>0.42708333333333331</v>
      </c>
      <c r="B8" s="49" t="s">
        <v>195</v>
      </c>
      <c r="C8" s="51" t="s">
        <v>196</v>
      </c>
    </row>
    <row r="9" spans="1:3" ht="15" thickBot="1" x14ac:dyDescent="0.4">
      <c r="A9" s="48">
        <v>0.44791666666666669</v>
      </c>
      <c r="B9" s="49" t="s">
        <v>163</v>
      </c>
      <c r="C9" s="51" t="s">
        <v>197</v>
      </c>
    </row>
    <row r="10" spans="1:3" ht="15" thickBot="1" x14ac:dyDescent="0.4">
      <c r="A10" s="48">
        <v>0.47916666666666669</v>
      </c>
      <c r="B10" s="49" t="s">
        <v>194</v>
      </c>
      <c r="C10" s="51" t="s">
        <v>55</v>
      </c>
    </row>
    <row r="11" spans="1:3" ht="15" thickBot="1" x14ac:dyDescent="0.4">
      <c r="A11" s="48">
        <v>0.48958333333333331</v>
      </c>
      <c r="B11" s="49" t="s">
        <v>41</v>
      </c>
      <c r="C11" s="51" t="s">
        <v>198</v>
      </c>
    </row>
    <row r="12" spans="1:3" ht="15" thickBot="1" x14ac:dyDescent="0.4">
      <c r="A12" s="48">
        <v>0.51041666666666663</v>
      </c>
      <c r="B12" s="49" t="s">
        <v>199</v>
      </c>
      <c r="C12" s="51" t="s">
        <v>200</v>
      </c>
    </row>
    <row r="13" spans="1:3" ht="15" thickBot="1" x14ac:dyDescent="0.4">
      <c r="A13" s="48">
        <v>0.53125</v>
      </c>
      <c r="B13" s="49" t="s">
        <v>194</v>
      </c>
      <c r="C13" s="51" t="s">
        <v>201</v>
      </c>
    </row>
    <row r="14" spans="1:3" ht="15" thickBot="1" x14ac:dyDescent="0.4">
      <c r="A14" s="48">
        <v>0.59375</v>
      </c>
      <c r="B14" s="49" t="s">
        <v>194</v>
      </c>
      <c r="C14" s="51" t="s">
        <v>47</v>
      </c>
    </row>
    <row r="15" spans="1:3" ht="15" thickBot="1" x14ac:dyDescent="0.4">
      <c r="A15" s="48">
        <v>0.60416666666666663</v>
      </c>
      <c r="B15" s="49" t="s">
        <v>190</v>
      </c>
      <c r="C15" s="51" t="s">
        <v>202</v>
      </c>
    </row>
    <row r="16" spans="1:3" x14ac:dyDescent="0.35">
      <c r="A16" s="108">
        <v>0.625</v>
      </c>
      <c r="B16" s="52" t="s">
        <v>203</v>
      </c>
      <c r="C16" s="110" t="s">
        <v>205</v>
      </c>
    </row>
    <row r="17" spans="1:3" ht="15" thickBot="1" x14ac:dyDescent="0.4">
      <c r="A17" s="109"/>
      <c r="B17" s="49" t="s">
        <v>204</v>
      </c>
      <c r="C17" s="111"/>
    </row>
    <row r="18" spans="1:3" x14ac:dyDescent="0.35">
      <c r="A18" s="108">
        <v>0.64583333333333337</v>
      </c>
      <c r="B18" s="52" t="s">
        <v>206</v>
      </c>
      <c r="C18" s="110" t="s">
        <v>208</v>
      </c>
    </row>
    <row r="19" spans="1:3" ht="15" thickBot="1" x14ac:dyDescent="0.4">
      <c r="A19" s="109"/>
      <c r="B19" s="49" t="s">
        <v>207</v>
      </c>
      <c r="C19" s="111"/>
    </row>
    <row r="20" spans="1:3" ht="15" thickBot="1" x14ac:dyDescent="0.4">
      <c r="A20" s="48">
        <v>0.67708333333333337</v>
      </c>
      <c r="B20" s="49" t="s">
        <v>185</v>
      </c>
      <c r="C20" s="51" t="s">
        <v>209</v>
      </c>
    </row>
    <row r="21" spans="1:3" ht="15" thickBot="1" x14ac:dyDescent="0.4">
      <c r="A21" s="48">
        <v>0.69791666666666663</v>
      </c>
      <c r="B21" s="49" t="s">
        <v>185</v>
      </c>
      <c r="C21" s="51" t="s">
        <v>210</v>
      </c>
    </row>
    <row r="22" spans="1:3" ht="15" thickBot="1" x14ac:dyDescent="0.4">
      <c r="A22" s="48">
        <v>0.70833333333333337</v>
      </c>
      <c r="B22" s="49" t="s">
        <v>194</v>
      </c>
      <c r="C22" s="51" t="s">
        <v>211</v>
      </c>
    </row>
  </sheetData>
  <mergeCells count="4">
    <mergeCell ref="A16:A17"/>
    <mergeCell ref="C16:C17"/>
    <mergeCell ref="A18:A19"/>
    <mergeCell ref="C18:C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General Info</vt:lpstr>
      <vt:lpstr>Budget</vt:lpstr>
      <vt:lpstr>Agenda</vt:lpstr>
      <vt:lpstr>SWOT</vt:lpstr>
      <vt:lpstr>2020 Agenda</vt:lpstr>
      <vt:lpstr>2019 Agenda</vt:lpstr>
      <vt:lpstr>2018 Agenda</vt:lpstr>
      <vt:lpstr>2014 Agenda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Patel</dc:creator>
  <cp:lastModifiedBy>Kevin Patel</cp:lastModifiedBy>
  <cp:lastPrinted>2023-06-02T21:37:14Z</cp:lastPrinted>
  <dcterms:created xsi:type="dcterms:W3CDTF">2023-01-11T05:13:47Z</dcterms:created>
  <dcterms:modified xsi:type="dcterms:W3CDTF">2023-06-02T22:29:47Z</dcterms:modified>
</cp:coreProperties>
</file>